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codeName="ThisWorkbook"/>
  <mc:AlternateContent xmlns:mc="http://schemas.openxmlformats.org/markup-compatibility/2006">
    <mc:Choice Requires="x15">
      <x15ac:absPath xmlns:x15ac="http://schemas.microsoft.com/office/spreadsheetml/2010/11/ac" url="/Users/nickevans/Desktop/"/>
    </mc:Choice>
  </mc:AlternateContent>
  <xr:revisionPtr revIDLastSave="0" documentId="8_{05DB8712-AD4C-5541-A059-5A2FEBC232AC}" xr6:coauthVersionLast="47" xr6:coauthVersionMax="47" xr10:uidLastSave="{00000000-0000-0000-0000-000000000000}"/>
  <bookViews>
    <workbookView xWindow="0" yWindow="500" windowWidth="42660" windowHeight="20040" xr2:uid="{00000000-000D-0000-FFFF-FFFF00000000}"/>
  </bookViews>
  <sheets>
    <sheet name="Spending Review" sheetId="4" r:id="rId1"/>
  </sheets>
  <definedNames>
    <definedName name="_xlnm.Print_Area" localSheetId="0">'Spending Review'!$B$1:$Q$233</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6" i="4" l="1"/>
  <c r="B45" i="4"/>
  <c r="F170" i="4"/>
  <c r="K14" i="4"/>
  <c r="J139" i="4"/>
  <c r="K139" i="4" s="1"/>
  <c r="J130" i="4"/>
  <c r="K130" i="4" s="1"/>
  <c r="J121" i="4"/>
  <c r="K121" i="4" s="1"/>
  <c r="M121" i="4" s="1"/>
  <c r="B134" i="4"/>
  <c r="B125" i="4"/>
  <c r="B116" i="4"/>
  <c r="K146" i="4"/>
  <c r="M146" i="4" s="1"/>
  <c r="J145" i="4"/>
  <c r="K145" i="4" s="1"/>
  <c r="J144" i="4"/>
  <c r="K144" i="4" s="1"/>
  <c r="J98" i="4"/>
  <c r="K98" i="4" s="1"/>
  <c r="J97" i="4"/>
  <c r="K97" i="4" s="1"/>
  <c r="M96" i="4"/>
  <c r="K96" i="4"/>
  <c r="H96" i="4"/>
  <c r="J62" i="4"/>
  <c r="K62" i="4" s="1"/>
  <c r="Q62" i="4" s="1"/>
  <c r="J51" i="4"/>
  <c r="K51" i="4" s="1"/>
  <c r="J29" i="4"/>
  <c r="K29" i="4" s="1"/>
  <c r="M29" i="4" s="1"/>
  <c r="J30" i="4"/>
  <c r="K30" i="4" s="1"/>
  <c r="J22" i="4"/>
  <c r="K22" i="4" s="1"/>
  <c r="M22" i="4" s="1"/>
  <c r="T165" i="4"/>
  <c r="M162" i="4"/>
  <c r="T166" i="4" s="1"/>
  <c r="J73" i="4"/>
  <c r="K73" i="4" s="1"/>
  <c r="Q73" i="4" s="1"/>
  <c r="J74" i="4"/>
  <c r="K74" i="4" s="1"/>
  <c r="J75" i="4"/>
  <c r="K75" i="4" s="1"/>
  <c r="M75" i="4" s="1"/>
  <c r="J76" i="4"/>
  <c r="K76" i="4" s="1"/>
  <c r="M76" i="4" s="1"/>
  <c r="J77" i="4"/>
  <c r="K77" i="4" s="1"/>
  <c r="M77" i="4" s="1"/>
  <c r="J69" i="4"/>
  <c r="K69" i="4" s="1"/>
  <c r="M69" i="4" s="1"/>
  <c r="J68" i="4"/>
  <c r="K68" i="4" s="1"/>
  <c r="J57" i="4"/>
  <c r="K57" i="4" s="1"/>
  <c r="Q57" i="4" s="1"/>
  <c r="J58" i="4"/>
  <c r="K58" i="4" s="1"/>
  <c r="M58" i="4" s="1"/>
  <c r="J59" i="4"/>
  <c r="K59" i="4" s="1"/>
  <c r="M59" i="4" s="1"/>
  <c r="J60" i="4"/>
  <c r="K60" i="4" s="1"/>
  <c r="J61" i="4"/>
  <c r="K61" i="4" s="1"/>
  <c r="J63" i="4"/>
  <c r="K63" i="4" s="1"/>
  <c r="J64" i="4"/>
  <c r="K64" i="4" s="1"/>
  <c r="J46" i="4"/>
  <c r="K46" i="4" s="1"/>
  <c r="Q46" i="4" s="1"/>
  <c r="J47" i="4"/>
  <c r="K47" i="4" s="1"/>
  <c r="J48" i="4"/>
  <c r="K48" i="4" s="1"/>
  <c r="M48" i="4" s="1"/>
  <c r="J49" i="4"/>
  <c r="K49" i="4" s="1"/>
  <c r="M49" i="4" s="1"/>
  <c r="J50" i="4"/>
  <c r="K50" i="4" s="1"/>
  <c r="M50" i="4" s="1"/>
  <c r="J53" i="4"/>
  <c r="K53" i="4" s="1"/>
  <c r="M53" i="4" s="1"/>
  <c r="J52" i="4"/>
  <c r="K52" i="4" s="1"/>
  <c r="J42" i="4"/>
  <c r="K42" i="4" s="1"/>
  <c r="O42" i="4" s="1"/>
  <c r="J41" i="4"/>
  <c r="K41" i="4" s="1"/>
  <c r="M41" i="4" s="1"/>
  <c r="J23" i="4"/>
  <c r="K23" i="4" s="1"/>
  <c r="O23" i="4" s="1"/>
  <c r="O109" i="4"/>
  <c r="O162" i="4" s="1"/>
  <c r="T167" i="4" s="1"/>
  <c r="Q109" i="4"/>
  <c r="Q134" i="4" s="1"/>
  <c r="F172" i="4"/>
  <c r="F171" i="4"/>
  <c r="F168" i="4"/>
  <c r="F167" i="4"/>
  <c r="F163" i="4"/>
  <c r="J15" i="4"/>
  <c r="K15" i="4" s="1"/>
  <c r="Q15" i="4" s="1"/>
  <c r="J16" i="4"/>
  <c r="K16" i="4" s="1"/>
  <c r="J17" i="4"/>
  <c r="K17" i="4" s="1"/>
  <c r="J18" i="4"/>
  <c r="K18" i="4" s="1"/>
  <c r="J19" i="4"/>
  <c r="K19" i="4" s="1"/>
  <c r="M19" i="4" s="1"/>
  <c r="J20" i="4"/>
  <c r="K20" i="4" s="1"/>
  <c r="J110" i="4"/>
  <c r="K110" i="4" s="1"/>
  <c r="M110" i="4" s="1"/>
  <c r="J111" i="4"/>
  <c r="K111" i="4" s="1"/>
  <c r="Q111" i="4" s="1"/>
  <c r="J112" i="4"/>
  <c r="K112" i="4" s="1"/>
  <c r="O112" i="4" s="1"/>
  <c r="J113" i="4"/>
  <c r="K113" i="4" s="1"/>
  <c r="Q113" i="4" s="1"/>
  <c r="H101" i="4"/>
  <c r="H85" i="4"/>
  <c r="H80" i="4"/>
  <c r="H72" i="4"/>
  <c r="H67" i="4"/>
  <c r="H56" i="4"/>
  <c r="H45" i="4"/>
  <c r="H134" i="4"/>
  <c r="H125" i="4"/>
  <c r="H116" i="4"/>
  <c r="H143" i="4"/>
  <c r="H27" i="4"/>
  <c r="H14" i="4"/>
  <c r="K101" i="4"/>
  <c r="K85" i="4"/>
  <c r="K80" i="4"/>
  <c r="K72" i="4"/>
  <c r="K67" i="4"/>
  <c r="K56" i="4"/>
  <c r="K45" i="4"/>
  <c r="K134" i="4"/>
  <c r="K125" i="4"/>
  <c r="K116" i="4"/>
  <c r="K143" i="4"/>
  <c r="K27" i="4"/>
  <c r="J117" i="4"/>
  <c r="K117" i="4" s="1"/>
  <c r="Q117" i="4" s="1"/>
  <c r="J118" i="4"/>
  <c r="K118" i="4" s="1"/>
  <c r="Q118" i="4" s="1"/>
  <c r="J119" i="4"/>
  <c r="K119" i="4" s="1"/>
  <c r="J120" i="4"/>
  <c r="K120" i="4" s="1"/>
  <c r="J122" i="4"/>
  <c r="K122" i="4" s="1"/>
  <c r="J126" i="4"/>
  <c r="K126" i="4" s="1"/>
  <c r="Q126" i="4" s="1"/>
  <c r="J127" i="4"/>
  <c r="K127" i="4" s="1"/>
  <c r="Q127" i="4" s="1"/>
  <c r="J128" i="4"/>
  <c r="K128" i="4" s="1"/>
  <c r="Q128" i="4" s="1"/>
  <c r="J129" i="4"/>
  <c r="K129" i="4" s="1"/>
  <c r="Q129" i="4" s="1"/>
  <c r="J131" i="4"/>
  <c r="K131" i="4" s="1"/>
  <c r="Q131" i="4" s="1"/>
  <c r="J135" i="4"/>
  <c r="K135" i="4" s="1"/>
  <c r="Q135" i="4" s="1"/>
  <c r="J136" i="4"/>
  <c r="K136" i="4" s="1"/>
  <c r="Q136" i="4" s="1"/>
  <c r="J137" i="4"/>
  <c r="K137" i="4" s="1"/>
  <c r="Q137" i="4" s="1"/>
  <c r="J138" i="4"/>
  <c r="K138" i="4" s="1"/>
  <c r="O138" i="4" s="1"/>
  <c r="J140" i="4"/>
  <c r="K140" i="4" s="1"/>
  <c r="Q140" i="4" s="1"/>
  <c r="J81" i="4"/>
  <c r="K81" i="4" s="1"/>
  <c r="O81" i="4" s="1"/>
  <c r="J86" i="4"/>
  <c r="K86" i="4" s="1"/>
  <c r="J87" i="4"/>
  <c r="K87" i="4" s="1"/>
  <c r="Q87" i="4" s="1"/>
  <c r="J88" i="4"/>
  <c r="K88" i="4" s="1"/>
  <c r="M88" i="4" s="1"/>
  <c r="J89" i="4"/>
  <c r="K89" i="4" s="1"/>
  <c r="J90" i="4"/>
  <c r="K90" i="4" s="1"/>
  <c r="M90" i="4" s="1"/>
  <c r="J91" i="4"/>
  <c r="K91" i="4" s="1"/>
  <c r="J92" i="4"/>
  <c r="K92" i="4" s="1"/>
  <c r="J102" i="4"/>
  <c r="K102" i="4" s="1"/>
  <c r="J103" i="4"/>
  <c r="K103" i="4" s="1"/>
  <c r="M103" i="4" s="1"/>
  <c r="J93" i="4"/>
  <c r="K93" i="4" s="1"/>
  <c r="M93" i="4" s="1"/>
  <c r="J82" i="4"/>
  <c r="K82" i="4" s="1"/>
  <c r="Q82" i="4" s="1"/>
  <c r="J147" i="4"/>
  <c r="K147" i="4" s="1"/>
  <c r="M147" i="4" s="1"/>
  <c r="J148" i="4"/>
  <c r="K148" i="4" s="1"/>
  <c r="O148" i="4" s="1"/>
  <c r="J149" i="4"/>
  <c r="K149" i="4" s="1"/>
  <c r="J150" i="4"/>
  <c r="K150" i="4" s="1"/>
  <c r="M150" i="4" s="1"/>
  <c r="J151" i="4"/>
  <c r="K151" i="4" s="1"/>
  <c r="M151" i="4" s="1"/>
  <c r="J152" i="4"/>
  <c r="K152" i="4" s="1"/>
  <c r="J153" i="4"/>
  <c r="K153" i="4" s="1"/>
  <c r="M153" i="4" s="1"/>
  <c r="J154" i="4"/>
  <c r="K154" i="4" s="1"/>
  <c r="J155" i="4"/>
  <c r="K155" i="4" s="1"/>
  <c r="M155" i="4" s="1"/>
  <c r="J156" i="4"/>
  <c r="K156" i="4" s="1"/>
  <c r="O156" i="4" s="1"/>
  <c r="J157" i="4"/>
  <c r="K157" i="4" s="1"/>
  <c r="J38" i="4"/>
  <c r="K38" i="4" s="1"/>
  <c r="O38" i="4" s="1"/>
  <c r="J39" i="4"/>
  <c r="K39" i="4" s="1"/>
  <c r="J40" i="4"/>
  <c r="K40" i="4" s="1"/>
  <c r="J37" i="4"/>
  <c r="K37" i="4" s="1"/>
  <c r="J36" i="4"/>
  <c r="K36" i="4" s="1"/>
  <c r="O36" i="4" s="1"/>
  <c r="J35" i="4"/>
  <c r="K35" i="4" s="1"/>
  <c r="O35" i="4" s="1"/>
  <c r="J34" i="4"/>
  <c r="K34" i="4" s="1"/>
  <c r="O34" i="4" s="1"/>
  <c r="J33" i="4"/>
  <c r="K33" i="4" s="1"/>
  <c r="J32" i="4"/>
  <c r="K32" i="4" s="1"/>
  <c r="O32" i="4" s="1"/>
  <c r="J31" i="4"/>
  <c r="K31" i="4" s="1"/>
  <c r="M31" i="4" s="1"/>
  <c r="J28" i="4"/>
  <c r="K28" i="4" s="1"/>
  <c r="Q28" i="4" s="1"/>
  <c r="J21" i="4"/>
  <c r="K21" i="4" s="1"/>
  <c r="M21" i="4" s="1"/>
  <c r="J24" i="4"/>
  <c r="K24" i="4" s="1"/>
  <c r="M143" i="4"/>
  <c r="M23" i="4" l="1"/>
  <c r="Q23" i="4"/>
  <c r="O22" i="4"/>
  <c r="Q22" i="4"/>
  <c r="Q110" i="4"/>
  <c r="O110" i="4"/>
  <c r="Q139" i="4"/>
  <c r="O139" i="4"/>
  <c r="M139" i="4"/>
  <c r="Q130" i="4"/>
  <c r="Q132" i="4" s="1"/>
  <c r="O130" i="4"/>
  <c r="M130" i="4"/>
  <c r="Q121" i="4"/>
  <c r="O121" i="4"/>
  <c r="K99" i="4"/>
  <c r="O144" i="4"/>
  <c r="Q144" i="4"/>
  <c r="Q146" i="4"/>
  <c r="O146" i="4"/>
  <c r="Q145" i="4"/>
  <c r="O145" i="4"/>
  <c r="M145" i="4"/>
  <c r="M144" i="4"/>
  <c r="Q98" i="4"/>
  <c r="M98" i="4"/>
  <c r="O96" i="4"/>
  <c r="Q96" i="4"/>
  <c r="M97" i="4"/>
  <c r="Q97" i="4"/>
  <c r="O97" i="4"/>
  <c r="O98" i="4"/>
  <c r="M62" i="4"/>
  <c r="O62" i="4"/>
  <c r="M51" i="4"/>
  <c r="O51" i="4"/>
  <c r="Q51" i="4"/>
  <c r="O30" i="4"/>
  <c r="M30" i="4"/>
  <c r="K43" i="4"/>
  <c r="K164" i="4" s="1"/>
  <c r="Q29" i="4"/>
  <c r="O29" i="4"/>
  <c r="Q30" i="4"/>
  <c r="M18" i="4"/>
  <c r="O18" i="4"/>
  <c r="M20" i="4"/>
  <c r="O20" i="4"/>
  <c r="Q20" i="4"/>
  <c r="Q21" i="4"/>
  <c r="Q19" i="4"/>
  <c r="O19" i="4"/>
  <c r="O21" i="4"/>
  <c r="Q18" i="4"/>
  <c r="Q49" i="4"/>
  <c r="O49" i="4"/>
  <c r="Q50" i="4"/>
  <c r="Q48" i="4"/>
  <c r="O50" i="4"/>
  <c r="O48" i="4"/>
  <c r="M47" i="4"/>
  <c r="O47" i="4"/>
  <c r="K114" i="4"/>
  <c r="K172" i="4" s="1"/>
  <c r="S172" i="4" s="1"/>
  <c r="M35" i="4"/>
  <c r="Q35" i="4"/>
  <c r="M60" i="4"/>
  <c r="O60" i="4"/>
  <c r="Q60" i="4"/>
  <c r="O33" i="4"/>
  <c r="M33" i="4"/>
  <c r="Q33" i="4"/>
  <c r="M157" i="4"/>
  <c r="Q157" i="4"/>
  <c r="M149" i="4"/>
  <c r="Q149" i="4"/>
  <c r="M74" i="4"/>
  <c r="O74" i="4"/>
  <c r="Q74" i="4"/>
  <c r="O119" i="4"/>
  <c r="M119" i="4"/>
  <c r="Q86" i="4"/>
  <c r="K94" i="4"/>
  <c r="K169" i="4" s="1"/>
  <c r="Q154" i="4"/>
  <c r="M154" i="4"/>
  <c r="O154" i="4"/>
  <c r="M92" i="4"/>
  <c r="Q92" i="4"/>
  <c r="O68" i="4"/>
  <c r="K70" i="4"/>
  <c r="M91" i="4"/>
  <c r="O91" i="4"/>
  <c r="O64" i="4"/>
  <c r="M64" i="4"/>
  <c r="O40" i="4"/>
  <c r="M40" i="4"/>
  <c r="Q152" i="4"/>
  <c r="M152" i="4"/>
  <c r="O152" i="4"/>
  <c r="O122" i="4"/>
  <c r="M122" i="4"/>
  <c r="M52" i="4"/>
  <c r="O52" i="4"/>
  <c r="M63" i="4"/>
  <c r="Q63" i="4"/>
  <c r="O63" i="4"/>
  <c r="O102" i="4"/>
  <c r="M102" i="4"/>
  <c r="M104" i="4" s="1"/>
  <c r="M171" i="4" s="1"/>
  <c r="K104" i="4"/>
  <c r="K171" i="4" s="1"/>
  <c r="Q102" i="4"/>
  <c r="K158" i="4"/>
  <c r="K174" i="4" s="1"/>
  <c r="O39" i="4"/>
  <c r="M39" i="4"/>
  <c r="Q89" i="4"/>
  <c r="M89" i="4"/>
  <c r="M120" i="4"/>
  <c r="O120" i="4"/>
  <c r="Q120" i="4"/>
  <c r="O61" i="4"/>
  <c r="M61" i="4"/>
  <c r="K83" i="4"/>
  <c r="K168" i="4" s="1"/>
  <c r="K78" i="4"/>
  <c r="K65" i="4"/>
  <c r="Q151" i="4"/>
  <c r="Q156" i="4"/>
  <c r="Q41" i="4"/>
  <c r="M38" i="4"/>
  <c r="Q77" i="4"/>
  <c r="Q90" i="4"/>
  <c r="M156" i="4"/>
  <c r="Q153" i="4"/>
  <c r="Q150" i="4"/>
  <c r="M148" i="4"/>
  <c r="O41" i="4"/>
  <c r="Q58" i="4"/>
  <c r="O77" i="4"/>
  <c r="O150" i="4"/>
  <c r="O118" i="4"/>
  <c r="M36" i="4"/>
  <c r="Q52" i="4"/>
  <c r="Q47" i="4"/>
  <c r="O58" i="4"/>
  <c r="O89" i="4"/>
  <c r="Q155" i="4"/>
  <c r="Q147" i="4"/>
  <c r="M118" i="4"/>
  <c r="Q76" i="4"/>
  <c r="K123" i="4"/>
  <c r="M32" i="4"/>
  <c r="Q69" i="4"/>
  <c r="O76" i="4"/>
  <c r="Q88" i="4"/>
  <c r="Q112" i="4"/>
  <c r="Q148" i="4"/>
  <c r="Q93" i="4"/>
  <c r="M112" i="4"/>
  <c r="M111" i="4"/>
  <c r="M113" i="4"/>
  <c r="O111" i="4"/>
  <c r="O113" i="4"/>
  <c r="M135" i="4"/>
  <c r="M137" i="4"/>
  <c r="M140" i="4"/>
  <c r="Q138" i="4"/>
  <c r="O135" i="4"/>
  <c r="O137" i="4"/>
  <c r="O140" i="4"/>
  <c r="M136" i="4"/>
  <c r="M138" i="4"/>
  <c r="O136" i="4"/>
  <c r="K141" i="4"/>
  <c r="M127" i="4"/>
  <c r="M129" i="4"/>
  <c r="O127" i="4"/>
  <c r="O129" i="4"/>
  <c r="K132" i="4"/>
  <c r="M126" i="4"/>
  <c r="M131" i="4"/>
  <c r="O126" i="4"/>
  <c r="O128" i="4"/>
  <c r="O131" i="4"/>
  <c r="M128" i="4"/>
  <c r="Q122" i="4"/>
  <c r="Q119" i="4"/>
  <c r="M117" i="4"/>
  <c r="O117" i="4"/>
  <c r="O157" i="4"/>
  <c r="O155" i="4"/>
  <c r="O153" i="4"/>
  <c r="O151" i="4"/>
  <c r="O149" i="4"/>
  <c r="O147" i="4"/>
  <c r="Q103" i="4"/>
  <c r="O103" i="4"/>
  <c r="Q91" i="4"/>
  <c r="O93" i="4"/>
  <c r="O92" i="4"/>
  <c r="O90" i="4"/>
  <c r="O88" i="4"/>
  <c r="O86" i="4"/>
  <c r="M86" i="4"/>
  <c r="M87" i="4"/>
  <c r="O87" i="4"/>
  <c r="Q81" i="4"/>
  <c r="Q83" i="4" s="1"/>
  <c r="Q168" i="4" s="1"/>
  <c r="M82" i="4"/>
  <c r="M81" i="4"/>
  <c r="O82" i="4"/>
  <c r="Q75" i="4"/>
  <c r="O75" i="4"/>
  <c r="M73" i="4"/>
  <c r="O73" i="4"/>
  <c r="O69" i="4"/>
  <c r="Q68" i="4"/>
  <c r="M68" i="4"/>
  <c r="M70" i="4" s="1"/>
  <c r="M166" i="4" s="1"/>
  <c r="Q59" i="4"/>
  <c r="Q64" i="4"/>
  <c r="Q61" i="4"/>
  <c r="O59" i="4"/>
  <c r="M57" i="4"/>
  <c r="O57" i="4"/>
  <c r="Q53" i="4"/>
  <c r="O53" i="4"/>
  <c r="M46" i="4"/>
  <c r="O46" i="4"/>
  <c r="M37" i="4"/>
  <c r="Q37" i="4"/>
  <c r="O37" i="4"/>
  <c r="M42" i="4"/>
  <c r="Q39" i="4"/>
  <c r="M34" i="4"/>
  <c r="Q31" i="4"/>
  <c r="Q42" i="4"/>
  <c r="Q40" i="4"/>
  <c r="Q38" i="4"/>
  <c r="Q36" i="4"/>
  <c r="Q34" i="4"/>
  <c r="Q32" i="4"/>
  <c r="O31" i="4"/>
  <c r="O28" i="4"/>
  <c r="M28" i="4"/>
  <c r="O15" i="4"/>
  <c r="K54" i="4"/>
  <c r="O24" i="4"/>
  <c r="M24" i="4"/>
  <c r="Q24" i="4"/>
  <c r="O17" i="4"/>
  <c r="M17" i="4"/>
  <c r="Q17" i="4"/>
  <c r="K25" i="4"/>
  <c r="K163" i="4" s="1"/>
  <c r="M16" i="4"/>
  <c r="Q16" i="4"/>
  <c r="O16" i="4"/>
  <c r="M15" i="4"/>
  <c r="Q162" i="4"/>
  <c r="T168" i="4" s="1"/>
  <c r="O143" i="4"/>
  <c r="Q143" i="4"/>
  <c r="Q125" i="4"/>
  <c r="M11" i="4"/>
  <c r="M101" i="4"/>
  <c r="M85" i="4"/>
  <c r="M80" i="4"/>
  <c r="M72" i="4"/>
  <c r="M67" i="4"/>
  <c r="M56" i="4"/>
  <c r="M45" i="4"/>
  <c r="M27" i="4"/>
  <c r="M14" i="4"/>
  <c r="Q85" i="4"/>
  <c r="Q141" i="4" l="1"/>
  <c r="K170" i="4"/>
  <c r="K12" i="4"/>
  <c r="Q99" i="4"/>
  <c r="S168" i="4"/>
  <c r="M99" i="4"/>
  <c r="O99" i="4"/>
  <c r="Q43" i="4"/>
  <c r="Q164" i="4" s="1"/>
  <c r="S164" i="4" s="1"/>
  <c r="M43" i="4"/>
  <c r="M164" i="4" s="1"/>
  <c r="O43" i="4"/>
  <c r="O164" i="4" s="1"/>
  <c r="O104" i="4"/>
  <c r="O171" i="4" s="1"/>
  <c r="M83" i="4"/>
  <c r="M168" i="4" s="1"/>
  <c r="Q114" i="4"/>
  <c r="Q172" i="4" s="1"/>
  <c r="Q65" i="4"/>
  <c r="M78" i="4"/>
  <c r="M167" i="4" s="1"/>
  <c r="Q78" i="4"/>
  <c r="Q167" i="4" s="1"/>
  <c r="O65" i="4"/>
  <c r="O114" i="4"/>
  <c r="O172" i="4" s="1"/>
  <c r="M65" i="4"/>
  <c r="O78" i="4"/>
  <c r="O167" i="4" s="1"/>
  <c r="M114" i="4"/>
  <c r="M172" i="4" s="1"/>
  <c r="Q70" i="4"/>
  <c r="Q166" i="4" s="1"/>
  <c r="O70" i="4"/>
  <c r="O166" i="4" s="1"/>
  <c r="O141" i="4"/>
  <c r="M141" i="4"/>
  <c r="O132" i="4"/>
  <c r="M132" i="4"/>
  <c r="K166" i="4"/>
  <c r="K167" i="4"/>
  <c r="M54" i="4"/>
  <c r="K165" i="4"/>
  <c r="Q104" i="4"/>
  <c r="Q171" i="4" s="1"/>
  <c r="S171" i="4" s="1"/>
  <c r="K173" i="4"/>
  <c r="O134" i="4"/>
  <c r="O11" i="4"/>
  <c r="O125" i="4"/>
  <c r="M123" i="4"/>
  <c r="M94" i="4"/>
  <c r="M169" i="4" s="1"/>
  <c r="O83" i="4"/>
  <c r="O168" i="4" s="1"/>
  <c r="Q94" i="4"/>
  <c r="Q169" i="4" s="1"/>
  <c r="S169" i="4" s="1"/>
  <c r="O94" i="4"/>
  <c r="O169" i="4" s="1"/>
  <c r="Q123" i="4"/>
  <c r="O123" i="4"/>
  <c r="M158" i="4"/>
  <c r="M174" i="4" s="1"/>
  <c r="O25" i="4"/>
  <c r="O163" i="4" s="1"/>
  <c r="Q25" i="4"/>
  <c r="Q163" i="4" s="1"/>
  <c r="M25" i="4"/>
  <c r="M163" i="4" s="1"/>
  <c r="Q158" i="4"/>
  <c r="Q174" i="4" s="1"/>
  <c r="S174" i="4" s="1"/>
  <c r="O158" i="4"/>
  <c r="O174" i="4" s="1"/>
  <c r="O116" i="4"/>
  <c r="Q116" i="4"/>
  <c r="Q14" i="4"/>
  <c r="Q67" i="4"/>
  <c r="Q80" i="4"/>
  <c r="Q101" i="4"/>
  <c r="Q56" i="4"/>
  <c r="Q72" i="4"/>
  <c r="Q11" i="4"/>
  <c r="Q27" i="4"/>
  <c r="Q45" i="4"/>
  <c r="Q54" i="4" s="1"/>
  <c r="O101" i="4"/>
  <c r="O14" i="4"/>
  <c r="O72" i="4"/>
  <c r="O45" i="4"/>
  <c r="O54" i="4" s="1"/>
  <c r="O67" i="4"/>
  <c r="O85" i="4"/>
  <c r="O27" i="4"/>
  <c r="O56" i="4"/>
  <c r="O80" i="4"/>
  <c r="Q173" i="4" l="1"/>
  <c r="O170" i="4"/>
  <c r="O12" i="4"/>
  <c r="M170" i="4"/>
  <c r="M12" i="4"/>
  <c r="Q170" i="4"/>
  <c r="S170" i="4" s="1"/>
  <c r="Q12" i="4"/>
  <c r="S163" i="4"/>
  <c r="S167" i="4"/>
  <c r="S166" i="4"/>
  <c r="S173" i="4"/>
  <c r="O165" i="4"/>
  <c r="O173" i="4"/>
  <c r="M165" i="4"/>
  <c r="M173" i="4"/>
  <c r="Q165" i="4"/>
  <c r="K175" i="4"/>
  <c r="S165" i="4" l="1"/>
  <c r="S175" i="4" s="1"/>
  <c r="M175" i="4"/>
  <c r="Q175" i="4"/>
  <c r="O175" i="4"/>
</calcChain>
</file>

<file path=xl/sharedStrings.xml><?xml version="1.0" encoding="utf-8"?>
<sst xmlns="http://schemas.openxmlformats.org/spreadsheetml/2006/main" count="289" uniqueCount="110">
  <si>
    <t>Other</t>
  </si>
  <si>
    <t>Debt</t>
  </si>
  <si>
    <t>Now</t>
  </si>
  <si>
    <t>In Retirement</t>
  </si>
  <si>
    <t>Mortgage (Main Residence)</t>
  </si>
  <si>
    <t>Credit Cards</t>
  </si>
  <si>
    <t>Loans</t>
  </si>
  <si>
    <t>Health / Eyes / Dental etc</t>
  </si>
  <si>
    <t>Personal Grooming (Hair etc)</t>
  </si>
  <si>
    <t>Mobile Phones</t>
  </si>
  <si>
    <t>Pet Related Costs (inc Vets)</t>
  </si>
  <si>
    <t>Other Travel</t>
  </si>
  <si>
    <t>Council Tax</t>
  </si>
  <si>
    <t>Gas / Electricity</t>
  </si>
  <si>
    <t>Water Rates</t>
  </si>
  <si>
    <t>TV Licence</t>
  </si>
  <si>
    <t>Digital TV (Sky etc)</t>
  </si>
  <si>
    <t>Alarm</t>
  </si>
  <si>
    <t>Home Phone / Internet</t>
  </si>
  <si>
    <t>Home Repairs &amp; Maintenance</t>
  </si>
  <si>
    <r>
      <t xml:space="preserve">Help in House </t>
    </r>
    <r>
      <rPr>
        <sz val="8"/>
        <rFont val="Montserrat"/>
      </rPr>
      <t>(Cleaner, window cleaner etc)</t>
    </r>
  </si>
  <si>
    <t>Garden / Gardener / etc</t>
  </si>
  <si>
    <t>House &amp; Contents Insurance</t>
  </si>
  <si>
    <r>
      <t>Help in House</t>
    </r>
    <r>
      <rPr>
        <sz val="8"/>
        <rFont val="Montserrat"/>
      </rPr>
      <t xml:space="preserve"> (Cleaner, window cleaner etc)</t>
    </r>
  </si>
  <si>
    <t>Insurance</t>
  </si>
  <si>
    <t>Clothing</t>
  </si>
  <si>
    <t>Hobbies / Sports / Pocket Money</t>
  </si>
  <si>
    <t>School / University</t>
  </si>
  <si>
    <t>Child Care</t>
  </si>
  <si>
    <t>Vehicle Tax</t>
  </si>
  <si>
    <t>Servicing &amp; Repairs</t>
  </si>
  <si>
    <t>Breakdown Cover</t>
  </si>
  <si>
    <r>
      <t xml:space="preserve">Personal Contribution </t>
    </r>
    <r>
      <rPr>
        <sz val="8"/>
        <rFont val="Montserrat"/>
      </rPr>
      <t>(eg PCP payment)</t>
    </r>
  </si>
  <si>
    <r>
      <t>Accountants Fees</t>
    </r>
    <r>
      <rPr>
        <sz val="8"/>
        <rFont val="Montserrat"/>
      </rPr>
      <t xml:space="preserve"> (non business)</t>
    </r>
  </si>
  <si>
    <t>Life Insurance</t>
  </si>
  <si>
    <t>Income Protection</t>
  </si>
  <si>
    <t>Payment Protection</t>
  </si>
  <si>
    <t>Private Medical Insurance</t>
  </si>
  <si>
    <r>
      <t xml:space="preserve">Other Insurances </t>
    </r>
    <r>
      <rPr>
        <sz val="8"/>
        <rFont val="Montserrat"/>
      </rPr>
      <t>(Financial Planning Only)</t>
    </r>
  </si>
  <si>
    <t>Investment</t>
  </si>
  <si>
    <t>Savings</t>
  </si>
  <si>
    <r>
      <t>Pension</t>
    </r>
    <r>
      <rPr>
        <sz val="9"/>
        <rFont val="Montserrat"/>
      </rPr>
      <t xml:space="preserve"> </t>
    </r>
    <r>
      <rPr>
        <sz val="8"/>
        <rFont val="Montserrat"/>
      </rPr>
      <t>(paid from your bank, NOT via salary)</t>
    </r>
  </si>
  <si>
    <t>Wines &amp; Spirits</t>
  </si>
  <si>
    <t>Cigarettes / Tobacco</t>
  </si>
  <si>
    <t>Eating Out / Social</t>
  </si>
  <si>
    <t>Gifts (Birthdays, Christmas etc)</t>
  </si>
  <si>
    <t>Holidays</t>
  </si>
  <si>
    <t>Sports / Hobbies</t>
  </si>
  <si>
    <t>Media (CD's / Books /  Newspapers)</t>
  </si>
  <si>
    <t>Unidentified</t>
  </si>
  <si>
    <t>M</t>
  </si>
  <si>
    <t>Fqcy</t>
  </si>
  <si>
    <t>Now (Annual)</t>
  </si>
  <si>
    <r>
      <t xml:space="preserve">Mortgage </t>
    </r>
    <r>
      <rPr>
        <b/>
        <sz val="11"/>
        <rFont val="Montserrat"/>
      </rPr>
      <t>(2nd Home NOT Buy to Let</t>
    </r>
    <r>
      <rPr>
        <sz val="11"/>
        <rFont val="Montserrat"/>
      </rPr>
      <t>)</t>
    </r>
  </si>
  <si>
    <t>Spending Review</t>
  </si>
  <si>
    <t>Notes</t>
  </si>
  <si>
    <t xml:space="preserve"> </t>
  </si>
  <si>
    <t>Set Up</t>
  </si>
  <si>
    <t>Additional Sections (If Applicable)</t>
  </si>
  <si>
    <t>Yes</t>
  </si>
  <si>
    <t>Children</t>
  </si>
  <si>
    <t>Compare spending in retirement?</t>
  </si>
  <si>
    <t>Compare spending AFTER 1st Death?</t>
  </si>
  <si>
    <t>Annual Totals</t>
  </si>
  <si>
    <t>Name 1</t>
  </si>
  <si>
    <t>Name 2</t>
  </si>
  <si>
    <t>Summary</t>
  </si>
  <si>
    <t>Home</t>
  </si>
  <si>
    <t>Professional</t>
  </si>
  <si>
    <t>Lifestyle</t>
  </si>
  <si>
    <t>2nd Home</t>
  </si>
  <si>
    <t>www.onelifewealth.co.uk</t>
  </si>
  <si>
    <t>welcome@onelifewealth.co.uk</t>
  </si>
  <si>
    <t>01707 262541</t>
  </si>
  <si>
    <t>First Name</t>
  </si>
  <si>
    <t>Food &amp; Household Shopping</t>
  </si>
  <si>
    <t>Other 1</t>
  </si>
  <si>
    <t>Other 2</t>
  </si>
  <si>
    <t>Fuel</t>
  </si>
  <si>
    <r>
      <t>Financial Planner Fees</t>
    </r>
    <r>
      <rPr>
        <sz val="8"/>
        <rFont val="Montserrat"/>
      </rPr>
      <t xml:space="preserve"> (Paid directly)</t>
    </r>
  </si>
  <si>
    <t>Money Spent But Not Categorised</t>
  </si>
  <si>
    <t>Protection</t>
  </si>
  <si>
    <t>Not for insurance for things (like boiler or home). JUST for financial planning insurances</t>
  </si>
  <si>
    <t>Don't include pension contributions you pay via your salary</t>
  </si>
  <si>
    <t>Use Round Up (to Nearest £100)</t>
  </si>
  <si>
    <t>Highlight cell to select scenario</t>
  </si>
  <si>
    <t>Workday Lunches / Coffees etc</t>
  </si>
  <si>
    <t>Rent</t>
  </si>
  <si>
    <t>Service Charges</t>
  </si>
  <si>
    <t>Living</t>
  </si>
  <si>
    <t>Parking Fees</t>
  </si>
  <si>
    <t>Lifestyle / Enjoyment</t>
  </si>
  <si>
    <t>Charities</t>
  </si>
  <si>
    <t>Charity 1</t>
  </si>
  <si>
    <t>Charity 2</t>
  </si>
  <si>
    <t>Options</t>
  </si>
  <si>
    <t>Phone / Internet</t>
  </si>
  <si>
    <t>Saving</t>
  </si>
  <si>
    <t>Great financial planning starts with understanding what your lifestyle of choice might cost now, in the future, and in different scenarios. 
Now you've completed this exercise, the next step is to plan for the income you need to meet these costs.</t>
  </si>
  <si>
    <t>Enter Cost Here</t>
  </si>
  <si>
    <t>First Name 1</t>
  </si>
  <si>
    <t>First Name 2</t>
  </si>
  <si>
    <t>No</t>
  </si>
  <si>
    <t>Dependent Child 1 Name</t>
  </si>
  <si>
    <t>Dependent Child 2 Name</t>
  </si>
  <si>
    <t>Dependent Child 3 Name</t>
  </si>
  <si>
    <t>Please do not include any costs or debts related to buy to let properties in this sheet</t>
  </si>
  <si>
    <r>
      <t xml:space="preserve">Fqcy = Frequency
</t>
    </r>
    <r>
      <rPr>
        <b/>
        <u/>
        <sz val="11"/>
        <color theme="8"/>
        <rFont val="Montserrat"/>
      </rPr>
      <t>M</t>
    </r>
    <r>
      <rPr>
        <b/>
        <sz val="11"/>
        <color theme="8"/>
        <rFont val="Montserrat"/>
      </rPr>
      <t xml:space="preserve">onthly, </t>
    </r>
    <r>
      <rPr>
        <b/>
        <u/>
        <sz val="11"/>
        <color theme="8"/>
        <rFont val="Montserrat"/>
      </rPr>
      <t>Q</t>
    </r>
    <r>
      <rPr>
        <b/>
        <sz val="11"/>
        <color theme="8"/>
        <rFont val="Montserrat"/>
      </rPr>
      <t xml:space="preserve">uarterly, </t>
    </r>
    <r>
      <rPr>
        <b/>
        <u/>
        <sz val="11"/>
        <color theme="8"/>
        <rFont val="Montserrat"/>
      </rPr>
      <t>A</t>
    </r>
    <r>
      <rPr>
        <b/>
        <sz val="11"/>
        <color theme="8"/>
        <rFont val="Montserrat"/>
      </rPr>
      <t xml:space="preserve">nnual, </t>
    </r>
    <r>
      <rPr>
        <b/>
        <u/>
        <sz val="11"/>
        <color theme="8"/>
        <rFont val="Montserrat"/>
      </rPr>
      <t>W</t>
    </r>
    <r>
      <rPr>
        <b/>
        <sz val="11"/>
        <color theme="8"/>
        <rFont val="Montserrat"/>
      </rPr>
      <t>eekly</t>
    </r>
  </si>
  <si>
    <t>Cars</t>
  </si>
  <si>
    <t>ESTIMATE spending in a TYPICAL year.
(Don't include any one-off costs you've already paid or are expecting to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</si>
</sst>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34">
    <font>
      <sz val="10"/>
      <name val="Arial"/>
      <charset val="129"/>
    </font>
    <font>
      <b/>
      <sz val="22"/>
      <color rgb="FF628E35"/>
      <name val="Montserrat"/>
    </font>
    <font>
      <sz val="18"/>
      <name val="Montserrat"/>
    </font>
    <font>
      <b/>
      <sz val="12"/>
      <color theme="0"/>
      <name val="Montserrat"/>
    </font>
    <font>
      <b/>
      <u/>
      <sz val="12"/>
      <name val="Montserrat"/>
    </font>
    <font>
      <sz val="11"/>
      <name val="Montserrat"/>
    </font>
    <font>
      <sz val="8"/>
      <name val="Montserrat"/>
    </font>
    <font>
      <b/>
      <sz val="11"/>
      <name val="Montserrat"/>
    </font>
    <font>
      <sz val="12"/>
      <name val="Montserrat"/>
    </font>
    <font>
      <sz val="9"/>
      <name val="Montserrat"/>
    </font>
    <font>
      <b/>
      <sz val="11"/>
      <color theme="0"/>
      <name val="Montserrat"/>
    </font>
    <font>
      <b/>
      <sz val="9"/>
      <color theme="0"/>
      <name val="Montserrat"/>
    </font>
    <font>
      <b/>
      <sz val="14"/>
      <color rgb="FF628E35"/>
      <name val="Montserrat"/>
    </font>
    <font>
      <sz val="11"/>
      <color theme="0"/>
      <name val="Montserrat"/>
    </font>
    <font>
      <sz val="8"/>
      <color theme="0"/>
      <name val="Montserrat"/>
    </font>
    <font>
      <i/>
      <sz val="11"/>
      <name val="Montserrat"/>
    </font>
    <font>
      <b/>
      <sz val="12"/>
      <name val="Montserrat"/>
    </font>
    <font>
      <b/>
      <sz val="14"/>
      <name val="Montserrat"/>
    </font>
    <font>
      <b/>
      <sz val="28"/>
      <color rgb="FF628E35"/>
      <name val="Montserrat"/>
    </font>
    <font>
      <b/>
      <sz val="18"/>
      <color theme="0"/>
      <name val="Montserrat"/>
    </font>
    <font>
      <b/>
      <sz val="12"/>
      <color theme="5"/>
      <name val="Montserrat"/>
    </font>
    <font>
      <b/>
      <sz val="14"/>
      <color theme="0"/>
      <name val="Montserrat"/>
    </font>
    <font>
      <b/>
      <sz val="20"/>
      <color theme="0"/>
      <name val="Montserrat"/>
    </font>
    <font>
      <b/>
      <sz val="24"/>
      <color theme="0"/>
      <name val="Montserrat"/>
    </font>
    <font>
      <b/>
      <sz val="12"/>
      <color theme="9"/>
      <name val="Montserrat"/>
    </font>
    <font>
      <b/>
      <sz val="11"/>
      <color theme="9"/>
      <name val="Montserrat"/>
    </font>
    <font>
      <sz val="11"/>
      <color theme="1"/>
      <name val="Montserrat"/>
    </font>
    <font>
      <sz val="12"/>
      <color theme="1"/>
      <name val="Montserrat"/>
    </font>
    <font>
      <sz val="18"/>
      <color theme="1"/>
      <name val="Montserrat"/>
    </font>
    <font>
      <b/>
      <sz val="14"/>
      <color theme="1"/>
      <name val="Montserrat"/>
    </font>
    <font>
      <b/>
      <sz val="16"/>
      <color theme="8"/>
      <name val="Montserrat"/>
    </font>
    <font>
      <b/>
      <sz val="11"/>
      <color theme="8"/>
      <name val="Montserrat"/>
    </font>
    <font>
      <b/>
      <u/>
      <sz val="11"/>
      <color theme="8"/>
      <name val="Montserrat"/>
    </font>
    <font>
      <b/>
      <sz val="16"/>
      <color theme="0"/>
      <name val="Montserrat"/>
    </font>
  </fonts>
  <fills count="19">
    <fill>
      <patternFill patternType="none"/>
    </fill>
    <fill>
      <patternFill patternType="gray125"/>
    </fill>
    <fill>
      <patternFill patternType="solid">
        <fgColor theme="8"/>
        <bgColor theme="4"/>
      </patternFill>
    </fill>
    <fill>
      <patternFill patternType="solid">
        <fgColor theme="9"/>
        <bgColor indexed="64"/>
      </patternFill>
    </fill>
    <fill>
      <patternFill patternType="solid">
        <fgColor theme="6" tint="-0.249977111117893"/>
        <bgColor theme="4"/>
      </patternFill>
    </fill>
    <fill>
      <patternFill patternType="solid">
        <fgColor theme="0" tint="-0.14999847407452621"/>
        <bgColor theme="4"/>
      </patternFill>
    </fill>
    <fill>
      <patternFill patternType="solid">
        <fgColor theme="5"/>
        <bgColor theme="4"/>
      </patternFill>
    </fill>
    <fill>
      <patternFill patternType="solid">
        <fgColor theme="9" tint="0.7999816888943144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3"/>
        <bgColor indexed="64"/>
      </patternFill>
    </fill>
    <fill>
      <patternFill patternType="solid">
        <fgColor rgb="FF772C2A"/>
        <bgColor indexed="64"/>
      </patternFill>
    </fill>
    <fill>
      <patternFill patternType="solid">
        <fgColor rgb="FF628E35"/>
        <bgColor indexed="64"/>
      </patternFill>
    </fill>
    <fill>
      <patternFill patternType="solid">
        <fgColor rgb="FF4D3B62"/>
        <bgColor indexed="64"/>
      </patternFill>
    </fill>
    <fill>
      <patternFill patternType="solid">
        <fgColor rgb="FF276A7C"/>
        <bgColor indexed="64"/>
      </patternFill>
    </fill>
    <fill>
      <patternFill patternType="solid">
        <fgColor rgb="FFB65708"/>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indexed="55"/>
      </left>
      <right style="thin">
        <color indexed="55"/>
      </right>
      <top/>
      <bottom style="thin">
        <color indexed="55"/>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26">
    <xf numFmtId="0" fontId="0" fillId="0" borderId="0" xfId="0"/>
    <xf numFmtId="0" fontId="2" fillId="0" borderId="0" xfId="0" applyFont="1" applyAlignment="1">
      <alignment vertical="center"/>
    </xf>
    <xf numFmtId="0" fontId="13" fillId="0" borderId="0" xfId="0" applyFont="1" applyAlignment="1">
      <alignment horizontal="center" vertical="center"/>
    </xf>
    <xf numFmtId="0" fontId="12" fillId="0" borderId="0" xfId="0" applyFont="1" applyAlignment="1">
      <alignment horizontal="left" vertical="center"/>
    </xf>
    <xf numFmtId="0" fontId="1" fillId="0" borderId="0" xfId="0" applyFont="1" applyAlignment="1">
      <alignment vertical="center"/>
    </xf>
    <xf numFmtId="0" fontId="15" fillId="0" borderId="0" xfId="0" applyFont="1" applyAlignment="1">
      <alignment horizontal="center" vertical="center"/>
    </xf>
    <xf numFmtId="164" fontId="5" fillId="0" borderId="0" xfId="0" applyNumberFormat="1" applyFont="1" applyAlignment="1">
      <alignment vertical="center"/>
    </xf>
    <xf numFmtId="164" fontId="3" fillId="6" borderId="0" xfId="0" applyNumberFormat="1" applyFont="1" applyFill="1" applyAlignment="1">
      <alignment horizontal="center" vertical="center" wrapText="1"/>
    </xf>
    <xf numFmtId="0" fontId="4" fillId="0" borderId="0" xfId="0" applyFont="1" applyAlignment="1">
      <alignment horizontal="center" vertical="center" wrapText="1"/>
    </xf>
    <xf numFmtId="164" fontId="3" fillId="6" borderId="1" xfId="0" applyNumberFormat="1" applyFont="1" applyFill="1" applyBorder="1" applyAlignment="1">
      <alignment horizontal="center" vertical="center" wrapText="1"/>
    </xf>
    <xf numFmtId="0" fontId="4" fillId="0" borderId="0" xfId="0" applyFont="1" applyAlignment="1">
      <alignment vertical="center" wrapText="1"/>
    </xf>
    <xf numFmtId="165" fontId="16" fillId="0" borderId="1" xfId="0" applyNumberFormat="1" applyFont="1" applyBorder="1" applyAlignment="1">
      <alignment horizontal="center" vertical="center"/>
    </xf>
    <xf numFmtId="165" fontId="5" fillId="0" borderId="0" xfId="0" applyNumberFormat="1" applyFont="1" applyAlignment="1">
      <alignment horizontal="center" vertical="center"/>
    </xf>
    <xf numFmtId="165" fontId="5" fillId="0" borderId="0" xfId="0" applyNumberFormat="1" applyFont="1" applyAlignment="1">
      <alignment vertical="center"/>
    </xf>
    <xf numFmtId="0" fontId="8" fillId="0" borderId="0" xfId="0" applyFont="1" applyAlignment="1">
      <alignment vertical="center"/>
    </xf>
    <xf numFmtId="0" fontId="14" fillId="0" borderId="0" xfId="0" applyFont="1" applyAlignment="1">
      <alignment vertical="center"/>
    </xf>
    <xf numFmtId="0" fontId="5" fillId="0" borderId="0" xfId="0" applyFont="1" applyAlignment="1">
      <alignment vertical="center"/>
    </xf>
    <xf numFmtId="164" fontId="3" fillId="5" borderId="1" xfId="0" applyNumberFormat="1" applyFont="1" applyFill="1" applyBorder="1" applyAlignment="1">
      <alignment vertical="center" wrapText="1"/>
    </xf>
    <xf numFmtId="164" fontId="3" fillId="2" borderId="1" xfId="0" applyNumberFormat="1" applyFont="1" applyFill="1" applyBorder="1" applyAlignment="1">
      <alignment horizontal="center" vertical="center" wrapText="1"/>
    </xf>
    <xf numFmtId="164" fontId="11" fillId="2" borderId="0" xfId="0" applyNumberFormat="1" applyFont="1" applyFill="1" applyAlignment="1">
      <alignment horizontal="center" vertical="center" wrapText="1"/>
    </xf>
    <xf numFmtId="164" fontId="3" fillId="2" borderId="0" xfId="0" applyNumberFormat="1" applyFont="1" applyFill="1" applyAlignment="1">
      <alignment horizontal="center" vertical="center" wrapText="1"/>
    </xf>
    <xf numFmtId="164" fontId="3" fillId="4" borderId="1" xfId="0" applyNumberFormat="1" applyFont="1" applyFill="1" applyBorder="1" applyAlignment="1">
      <alignment horizontal="center" vertical="center" wrapText="1"/>
    </xf>
    <xf numFmtId="164" fontId="3" fillId="2" borderId="2" xfId="0" applyNumberFormat="1" applyFont="1" applyFill="1" applyBorder="1" applyAlignment="1">
      <alignment vertical="center" wrapText="1"/>
    </xf>
    <xf numFmtId="165" fontId="5" fillId="0" borderId="1" xfId="0" applyNumberFormat="1" applyFont="1" applyBorder="1" applyAlignment="1">
      <alignment vertical="center"/>
    </xf>
    <xf numFmtId="165" fontId="5" fillId="0" borderId="1" xfId="0" applyNumberFormat="1" applyFont="1" applyBorder="1" applyAlignment="1">
      <alignment horizontal="center" vertical="center"/>
    </xf>
    <xf numFmtId="0" fontId="5" fillId="7" borderId="1" xfId="0" applyFont="1" applyFill="1" applyBorder="1" applyAlignment="1">
      <alignment horizontal="left" vertical="center"/>
    </xf>
    <xf numFmtId="0" fontId="5" fillId="0" borderId="1" xfId="0" applyFont="1" applyBorder="1" applyAlignment="1">
      <alignment vertical="center"/>
    </xf>
    <xf numFmtId="165" fontId="5" fillId="0" borderId="0" xfId="0" applyNumberFormat="1" applyFont="1" applyAlignment="1">
      <alignment horizontal="left" vertical="center"/>
    </xf>
    <xf numFmtId="0" fontId="5" fillId="0" borderId="0" xfId="0" applyFont="1" applyAlignment="1">
      <alignment horizontal="center" vertical="center"/>
    </xf>
    <xf numFmtId="165" fontId="7" fillId="0" borderId="0" xfId="0" applyNumberFormat="1" applyFont="1" applyAlignment="1">
      <alignment horizontal="left" vertical="center"/>
    </xf>
    <xf numFmtId="164" fontId="5" fillId="0" borderId="0" xfId="0" applyNumberFormat="1" applyFont="1" applyAlignment="1">
      <alignment horizontal="center" vertical="center"/>
    </xf>
    <xf numFmtId="165" fontId="7" fillId="0" borderId="0" xfId="0" applyNumberFormat="1" applyFont="1" applyAlignment="1">
      <alignment horizontal="center" vertical="center"/>
    </xf>
    <xf numFmtId="165" fontId="7" fillId="0" borderId="0" xfId="0" applyNumberFormat="1" applyFont="1" applyAlignment="1">
      <alignment vertical="center"/>
    </xf>
    <xf numFmtId="0" fontId="4" fillId="0" borderId="0" xfId="0" applyFont="1" applyAlignment="1">
      <alignment vertical="center"/>
    </xf>
    <xf numFmtId="165" fontId="8" fillId="0" borderId="0" xfId="0" applyNumberFormat="1" applyFont="1" applyAlignment="1">
      <alignment horizontal="center" vertical="center"/>
    </xf>
    <xf numFmtId="165" fontId="4" fillId="0" borderId="0" xfId="0" applyNumberFormat="1" applyFont="1" applyAlignment="1">
      <alignment horizontal="left" vertical="center"/>
    </xf>
    <xf numFmtId="165" fontId="7" fillId="0" borderId="0" xfId="0" applyNumberFormat="1" applyFont="1" applyAlignment="1">
      <alignment horizontal="right" vertical="center"/>
    </xf>
    <xf numFmtId="165" fontId="17" fillId="0" borderId="0" xfId="0" applyNumberFormat="1" applyFont="1" applyAlignment="1">
      <alignment horizontal="center" vertical="center"/>
    </xf>
    <xf numFmtId="0" fontId="17" fillId="0" borderId="0" xfId="0" applyFont="1" applyAlignment="1">
      <alignment horizontal="center" vertical="center"/>
    </xf>
    <xf numFmtId="0" fontId="24" fillId="0" borderId="0" xfId="0" applyFont="1" applyAlignment="1">
      <alignment horizontal="right" vertical="center"/>
    </xf>
    <xf numFmtId="0" fontId="25" fillId="0" borderId="0" xfId="0" applyFont="1" applyAlignment="1">
      <alignment vertical="center"/>
    </xf>
    <xf numFmtId="165" fontId="7" fillId="7" borderId="1" xfId="0" applyNumberFormat="1" applyFont="1" applyFill="1" applyBorder="1" applyAlignment="1">
      <alignment horizontal="center" vertical="center"/>
    </xf>
    <xf numFmtId="165" fontId="8" fillId="0" borderId="0" xfId="0" applyNumberFormat="1" applyFont="1" applyAlignment="1">
      <alignment vertical="center"/>
    </xf>
    <xf numFmtId="164" fontId="3" fillId="4" borderId="7" xfId="0" applyNumberFormat="1" applyFont="1" applyFill="1" applyBorder="1" applyAlignment="1">
      <alignment horizontal="center" vertical="center" wrapText="1"/>
    </xf>
    <xf numFmtId="165" fontId="16" fillId="0" borderId="0" xfId="0" applyNumberFormat="1" applyFont="1" applyAlignment="1">
      <alignment horizontal="center" vertical="center"/>
    </xf>
    <xf numFmtId="165" fontId="16" fillId="0" borderId="0" xfId="0" applyNumberFormat="1" applyFont="1" applyAlignment="1">
      <alignment vertical="center"/>
    </xf>
    <xf numFmtId="0" fontId="3" fillId="0" borderId="0" xfId="0" applyFont="1" applyAlignment="1">
      <alignment horizontal="center" vertical="center"/>
    </xf>
    <xf numFmtId="165" fontId="13" fillId="0" borderId="0" xfId="0" applyNumberFormat="1" applyFont="1" applyAlignment="1">
      <alignment horizontal="center" vertical="center"/>
    </xf>
    <xf numFmtId="164" fontId="22" fillId="2" borderId="1" xfId="0" applyNumberFormat="1" applyFont="1" applyFill="1" applyBorder="1" applyAlignment="1">
      <alignment vertical="center" wrapText="1"/>
    </xf>
    <xf numFmtId="0" fontId="20" fillId="0" borderId="0" xfId="0" applyFont="1" applyAlignment="1">
      <alignment vertical="center" wrapText="1"/>
    </xf>
    <xf numFmtId="0" fontId="6" fillId="0" borderId="1" xfId="0" applyFont="1" applyBorder="1" applyAlignment="1" applyProtection="1">
      <alignment vertical="center" wrapText="1"/>
      <protection locked="0"/>
    </xf>
    <xf numFmtId="165" fontId="5" fillId="0" borderId="1" xfId="0" applyNumberFormat="1" applyFont="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65" fontId="5" fillId="0" borderId="0" xfId="0" applyNumberFormat="1" applyFont="1" applyAlignment="1" applyProtection="1">
      <alignment horizontal="center" vertical="center"/>
      <protection locked="0"/>
    </xf>
    <xf numFmtId="165" fontId="5" fillId="0" borderId="0" xfId="0" applyNumberFormat="1" applyFont="1" applyAlignment="1" applyProtection="1">
      <alignment vertical="center"/>
      <protection locked="0"/>
    </xf>
    <xf numFmtId="0" fontId="5" fillId="0" borderId="3" xfId="0" applyFont="1" applyBorder="1" applyAlignment="1" applyProtection="1">
      <alignment horizontal="center" vertical="center"/>
      <protection locked="0"/>
    </xf>
    <xf numFmtId="165" fontId="5" fillId="0" borderId="1" xfId="0" applyNumberFormat="1" applyFont="1" applyBorder="1" applyAlignment="1" applyProtection="1">
      <alignment vertical="center"/>
      <protection locked="0"/>
    </xf>
    <xf numFmtId="0" fontId="5" fillId="0" borderId="1" xfId="0" applyFont="1" applyBorder="1" applyAlignment="1" applyProtection="1">
      <alignment vertical="center"/>
      <protection locked="0"/>
    </xf>
    <xf numFmtId="0" fontId="13" fillId="0" borderId="0" xfId="0" applyFont="1" applyAlignment="1">
      <alignment vertical="center"/>
    </xf>
    <xf numFmtId="164" fontId="13" fillId="0" borderId="0" xfId="0" applyNumberFormat="1"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165" fontId="26" fillId="0" borderId="1" xfId="0" applyNumberFormat="1" applyFont="1" applyBorder="1" applyAlignment="1">
      <alignment horizontal="center" vertical="center"/>
    </xf>
    <xf numFmtId="165" fontId="29" fillId="0" borderId="0" xfId="0" applyNumberFormat="1" applyFont="1" applyAlignment="1">
      <alignment horizontal="center" vertical="center"/>
    </xf>
    <xf numFmtId="0" fontId="18" fillId="0" borderId="0" xfId="0" applyFont="1" applyAlignment="1">
      <alignment horizontal="left" vertical="center"/>
    </xf>
    <xf numFmtId="164" fontId="22" fillId="2" borderId="2" xfId="0" applyNumberFormat="1" applyFont="1" applyFill="1" applyBorder="1" applyAlignment="1">
      <alignment vertical="center" wrapText="1"/>
    </xf>
    <xf numFmtId="0" fontId="30" fillId="0" borderId="0" xfId="0" applyFont="1" applyAlignment="1">
      <alignment vertical="center" wrapText="1"/>
    </xf>
    <xf numFmtId="164" fontId="22" fillId="8" borderId="0" xfId="0" applyNumberFormat="1" applyFont="1" applyFill="1" applyAlignment="1">
      <alignment vertical="center" wrapText="1"/>
    </xf>
    <xf numFmtId="164" fontId="10" fillId="12" borderId="4" xfId="0" applyNumberFormat="1" applyFont="1" applyFill="1" applyBorder="1" applyAlignment="1">
      <alignment horizontal="center" vertical="center"/>
    </xf>
    <xf numFmtId="164" fontId="10" fillId="12" borderId="5" xfId="0" applyNumberFormat="1" applyFont="1" applyFill="1" applyBorder="1" applyAlignment="1">
      <alignment horizontal="center" vertical="center"/>
    </xf>
    <xf numFmtId="164" fontId="10" fillId="12" borderId="6" xfId="0" applyNumberFormat="1" applyFont="1" applyFill="1" applyBorder="1" applyAlignment="1">
      <alignment horizontal="center" vertical="center"/>
    </xf>
    <xf numFmtId="0" fontId="23" fillId="8" borderId="0" xfId="0" applyFont="1" applyFill="1" applyAlignment="1">
      <alignment horizontal="left" vertical="center"/>
    </xf>
    <xf numFmtId="0" fontId="15" fillId="0" borderId="0" xfId="0" applyFont="1" applyAlignment="1">
      <alignment horizontal="center" vertical="center"/>
    </xf>
    <xf numFmtId="0" fontId="19" fillId="3" borderId="0" xfId="0" applyFont="1" applyFill="1" applyAlignment="1" applyProtection="1">
      <alignment horizontal="center" vertical="center"/>
      <protection locked="0"/>
    </xf>
    <xf numFmtId="164" fontId="10" fillId="3" borderId="4" xfId="0" applyNumberFormat="1" applyFont="1" applyFill="1" applyBorder="1" applyAlignment="1">
      <alignment horizontal="center" vertical="center"/>
    </xf>
    <xf numFmtId="164" fontId="10" fillId="3" borderId="5" xfId="0" applyNumberFormat="1" applyFont="1" applyFill="1" applyBorder="1" applyAlignment="1">
      <alignment horizontal="center" vertical="center"/>
    </xf>
    <xf numFmtId="164" fontId="10" fillId="3" borderId="6" xfId="0" applyNumberFormat="1" applyFont="1" applyFill="1" applyBorder="1" applyAlignment="1">
      <alignment horizontal="center" vertical="center"/>
    </xf>
    <xf numFmtId="0" fontId="18" fillId="0" borderId="0" xfId="0" applyFont="1" applyAlignment="1">
      <alignment horizontal="left" vertical="center"/>
    </xf>
    <xf numFmtId="164" fontId="10" fillId="11" borderId="4" xfId="0" applyNumberFormat="1" applyFont="1" applyFill="1" applyBorder="1" applyAlignment="1">
      <alignment horizontal="center" vertical="center"/>
    </xf>
    <xf numFmtId="164" fontId="10" fillId="11" borderId="5" xfId="0" applyNumberFormat="1" applyFont="1" applyFill="1" applyBorder="1" applyAlignment="1">
      <alignment horizontal="center" vertical="center"/>
    </xf>
    <xf numFmtId="164" fontId="10" fillId="11" borderId="6" xfId="0" applyNumberFormat="1" applyFont="1" applyFill="1" applyBorder="1" applyAlignment="1">
      <alignment horizontal="center" vertical="center"/>
    </xf>
    <xf numFmtId="0" fontId="31" fillId="0" borderId="0" xfId="0" applyFont="1" applyAlignment="1">
      <alignment horizontal="right" vertical="center" wrapText="1"/>
    </xf>
    <xf numFmtId="164" fontId="10" fillId="8" borderId="4" xfId="0" applyNumberFormat="1" applyFont="1" applyFill="1" applyBorder="1" applyAlignment="1">
      <alignment horizontal="center" vertical="center"/>
    </xf>
    <xf numFmtId="164" fontId="10" fillId="8" borderId="5" xfId="0" applyNumberFormat="1" applyFont="1" applyFill="1" applyBorder="1" applyAlignment="1">
      <alignment horizontal="center" vertical="center"/>
    </xf>
    <xf numFmtId="164" fontId="10" fillId="8" borderId="6" xfId="0" applyNumberFormat="1" applyFont="1" applyFill="1" applyBorder="1" applyAlignment="1">
      <alignment horizontal="center" vertical="center"/>
    </xf>
    <xf numFmtId="164" fontId="10" fillId="9" borderId="4" xfId="0" applyNumberFormat="1" applyFont="1" applyFill="1" applyBorder="1" applyAlignment="1">
      <alignment horizontal="center" vertical="center"/>
    </xf>
    <xf numFmtId="164" fontId="10" fillId="9" borderId="5" xfId="0" applyNumberFormat="1" applyFont="1" applyFill="1" applyBorder="1" applyAlignment="1">
      <alignment horizontal="center" vertical="center"/>
    </xf>
    <xf numFmtId="164" fontId="10" fillId="9" borderId="6" xfId="0" applyNumberFormat="1" applyFont="1" applyFill="1" applyBorder="1" applyAlignment="1">
      <alignment horizontal="center" vertical="center"/>
    </xf>
    <xf numFmtId="164" fontId="10" fillId="10" borderId="4" xfId="0" applyNumberFormat="1" applyFont="1" applyFill="1" applyBorder="1" applyAlignment="1">
      <alignment horizontal="center" vertical="center"/>
    </xf>
    <xf numFmtId="164" fontId="10" fillId="10" borderId="5" xfId="0" applyNumberFormat="1" applyFont="1" applyFill="1" applyBorder="1" applyAlignment="1">
      <alignment horizontal="center" vertical="center"/>
    </xf>
    <xf numFmtId="164" fontId="10" fillId="10" borderId="6"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33" fillId="3" borderId="0" xfId="0" applyFont="1" applyFill="1" applyAlignment="1">
      <alignment horizontal="center" vertical="center" wrapText="1"/>
    </xf>
    <xf numFmtId="0" fontId="5" fillId="7" borderId="8" xfId="0" applyFont="1" applyFill="1" applyBorder="1" applyAlignment="1">
      <alignment horizontal="left" vertical="center"/>
    </xf>
    <xf numFmtId="0" fontId="5" fillId="7" borderId="9" xfId="0" applyFont="1" applyFill="1" applyBorder="1" applyAlignment="1">
      <alignment horizontal="left" vertical="center"/>
    </xf>
    <xf numFmtId="0" fontId="5" fillId="7" borderId="10" xfId="0" applyFont="1" applyFill="1" applyBorder="1" applyAlignment="1">
      <alignment horizontal="left" vertical="center"/>
    </xf>
    <xf numFmtId="164" fontId="22" fillId="2" borderId="8" xfId="0" applyNumberFormat="1" applyFont="1" applyFill="1" applyBorder="1" applyAlignment="1">
      <alignment horizontal="left" vertical="center" wrapText="1"/>
    </xf>
    <xf numFmtId="164" fontId="22" fillId="2" borderId="9" xfId="0" applyNumberFormat="1" applyFont="1" applyFill="1" applyBorder="1" applyAlignment="1">
      <alignment horizontal="left" vertical="center" wrapText="1"/>
    </xf>
    <xf numFmtId="164" fontId="22" fillId="2" borderId="10" xfId="0" applyNumberFormat="1" applyFont="1" applyFill="1" applyBorder="1" applyAlignment="1">
      <alignment horizontal="left" vertical="center" wrapText="1"/>
    </xf>
    <xf numFmtId="0" fontId="5" fillId="8" borderId="0" xfId="0" applyFont="1" applyFill="1" applyAlignment="1">
      <alignment horizontal="left" vertical="center"/>
    </xf>
    <xf numFmtId="0" fontId="21" fillId="8" borderId="0" xfId="0" applyFont="1" applyFill="1" applyAlignment="1">
      <alignment horizontal="center" vertical="center"/>
    </xf>
    <xf numFmtId="164" fontId="10" fillId="13" borderId="4" xfId="0" applyNumberFormat="1" applyFont="1" applyFill="1" applyBorder="1" applyAlignment="1">
      <alignment horizontal="center" vertical="center"/>
    </xf>
    <xf numFmtId="164" fontId="10" fillId="13" borderId="5" xfId="0" applyNumberFormat="1" applyFont="1" applyFill="1" applyBorder="1" applyAlignment="1">
      <alignment horizontal="center" vertical="center"/>
    </xf>
    <xf numFmtId="164" fontId="10" fillId="13" borderId="6" xfId="0" applyNumberFormat="1" applyFont="1" applyFill="1" applyBorder="1" applyAlignment="1">
      <alignment horizontal="center" vertical="center"/>
    </xf>
    <xf numFmtId="164" fontId="10" fillId="15" borderId="4" xfId="0" applyNumberFormat="1" applyFont="1" applyFill="1" applyBorder="1" applyAlignment="1">
      <alignment horizontal="center" vertical="center"/>
    </xf>
    <xf numFmtId="164" fontId="10" fillId="15" borderId="5" xfId="0" applyNumberFormat="1" applyFont="1" applyFill="1" applyBorder="1" applyAlignment="1">
      <alignment horizontal="center" vertical="center"/>
    </xf>
    <xf numFmtId="164" fontId="10" fillId="15" borderId="6" xfId="0" applyNumberFormat="1" applyFont="1" applyFill="1" applyBorder="1" applyAlignment="1">
      <alignment horizontal="center" vertical="center"/>
    </xf>
    <xf numFmtId="164" fontId="10" fillId="16" borderId="4" xfId="0" applyNumberFormat="1" applyFont="1" applyFill="1" applyBorder="1" applyAlignment="1">
      <alignment horizontal="center" vertical="center"/>
    </xf>
    <xf numFmtId="164" fontId="10" fillId="16" borderId="5" xfId="0" applyNumberFormat="1" applyFont="1" applyFill="1" applyBorder="1" applyAlignment="1">
      <alignment horizontal="center" vertical="center"/>
    </xf>
    <xf numFmtId="164" fontId="10" fillId="16" borderId="6" xfId="0" applyNumberFormat="1" applyFont="1" applyFill="1" applyBorder="1" applyAlignment="1">
      <alignment horizontal="center" vertical="center"/>
    </xf>
    <xf numFmtId="164" fontId="10" fillId="17" borderId="4" xfId="0" applyNumberFormat="1" applyFont="1" applyFill="1" applyBorder="1" applyAlignment="1">
      <alignment horizontal="center" vertical="center"/>
    </xf>
    <xf numFmtId="164" fontId="10" fillId="17" borderId="5" xfId="0" applyNumberFormat="1" applyFont="1" applyFill="1" applyBorder="1" applyAlignment="1">
      <alignment horizontal="center" vertical="center"/>
    </xf>
    <xf numFmtId="164" fontId="10" fillId="17" borderId="6" xfId="0" applyNumberFormat="1" applyFont="1" applyFill="1" applyBorder="1" applyAlignment="1">
      <alignment horizontal="center" vertical="center"/>
    </xf>
    <xf numFmtId="164" fontId="10" fillId="18" borderId="4" xfId="0" applyNumberFormat="1" applyFont="1" applyFill="1" applyBorder="1" applyAlignment="1">
      <alignment horizontal="center" vertical="center"/>
    </xf>
    <xf numFmtId="164" fontId="10" fillId="18" borderId="5" xfId="0" applyNumberFormat="1" applyFont="1" applyFill="1" applyBorder="1" applyAlignment="1">
      <alignment horizontal="center" vertical="center"/>
    </xf>
    <xf numFmtId="164" fontId="10" fillId="18" borderId="6" xfId="0" applyNumberFormat="1" applyFont="1" applyFill="1" applyBorder="1" applyAlignment="1">
      <alignment horizontal="center" vertical="center"/>
    </xf>
    <xf numFmtId="164" fontId="22" fillId="8" borderId="0" xfId="0" applyNumberFormat="1" applyFont="1" applyFill="1" applyAlignment="1">
      <alignment horizontal="left" vertical="center" wrapText="1" indent="3"/>
    </xf>
    <xf numFmtId="164" fontId="10" fillId="14" borderId="4" xfId="0" applyNumberFormat="1" applyFont="1" applyFill="1" applyBorder="1" applyAlignment="1">
      <alignment horizontal="center" vertical="center"/>
    </xf>
    <xf numFmtId="164" fontId="10" fillId="14" borderId="5" xfId="0" applyNumberFormat="1" applyFont="1" applyFill="1" applyBorder="1" applyAlignment="1">
      <alignment horizontal="center" vertical="center"/>
    </xf>
    <xf numFmtId="164" fontId="10" fillId="14" borderId="6" xfId="0" applyNumberFormat="1" applyFont="1" applyFill="1" applyBorder="1" applyAlignment="1">
      <alignment horizontal="center" vertical="center"/>
    </xf>
  </cellXfs>
  <cellStyles count="1">
    <cellStyle name="Normal" xfId="0" builtinId="0"/>
  </cellStyles>
  <dxfs count="19">
    <dxf>
      <fill>
        <patternFill>
          <bgColor theme="9"/>
        </patternFill>
      </fill>
    </dxf>
    <dxf>
      <font>
        <color theme="0"/>
      </font>
      <fill>
        <patternFill patternType="solid">
          <bgColor theme="0"/>
        </patternFill>
      </fill>
      <border>
        <left/>
        <right/>
        <top/>
        <bottom/>
        <vertical/>
        <horizontal/>
      </border>
    </dxf>
    <dxf>
      <fill>
        <patternFill>
          <bgColor theme="9" tint="0.79998168889431442"/>
        </patternFill>
      </fill>
    </dxf>
    <dxf>
      <font>
        <color theme="0"/>
      </font>
      <fill>
        <patternFill>
          <bgColor theme="0"/>
        </patternFill>
      </fill>
      <border>
        <left/>
        <right/>
        <top/>
        <bottom/>
        <vertical/>
        <horizontal/>
      </border>
    </dxf>
    <dxf>
      <fill>
        <patternFill>
          <bgColor theme="9"/>
        </patternFill>
      </fill>
    </dxf>
    <dxf>
      <font>
        <color theme="0"/>
      </font>
      <fill>
        <patternFill patternType="solid">
          <bgColor theme="0"/>
        </patternFill>
      </fill>
      <border>
        <left/>
        <right/>
        <top/>
        <bottom/>
        <vertical/>
        <horizontal/>
      </border>
    </dxf>
    <dxf>
      <fill>
        <patternFill>
          <bgColor theme="9" tint="0.79998168889431442"/>
        </patternFill>
      </fill>
    </dxf>
    <dxf>
      <fill>
        <patternFill>
          <bgColor theme="9"/>
        </patternFill>
      </fill>
    </dxf>
    <dxf>
      <fill>
        <patternFill>
          <bgColor theme="9" tint="0.79998168889431442"/>
        </patternFill>
      </fill>
    </dxf>
    <dxf>
      <font>
        <color theme="0"/>
      </font>
      <fill>
        <patternFill>
          <bgColor theme="0"/>
        </patternFill>
      </fill>
      <border>
        <left/>
        <right/>
        <top/>
        <bottom/>
        <vertical/>
        <horizontal/>
      </border>
    </dxf>
    <dxf>
      <fill>
        <patternFill>
          <bgColor theme="9"/>
        </patternFill>
      </fill>
    </dxf>
    <dxf>
      <fill>
        <patternFill>
          <bgColor theme="9" tint="0.79998168889431442"/>
        </patternFill>
      </fill>
    </dxf>
    <dxf>
      <font>
        <color theme="0" tint="-0.14996795556505021"/>
      </font>
    </dxf>
    <dxf>
      <fill>
        <patternFill>
          <bgColor theme="9"/>
        </patternFill>
      </fill>
    </dxf>
    <dxf>
      <fill>
        <patternFill>
          <bgColor theme="6"/>
        </patternFill>
      </fill>
    </dxf>
    <dxf>
      <fill>
        <patternFill>
          <bgColor theme="4"/>
        </patternFill>
      </fill>
    </dxf>
    <dxf>
      <fill>
        <patternFill>
          <bgColor theme="5"/>
        </patternFill>
      </fill>
    </dxf>
    <dxf>
      <fill>
        <patternFill>
          <bgColor rgb="FFFFFF00"/>
        </patternFill>
      </fill>
    </dxf>
    <dxf>
      <font>
        <color theme="0" tint="-0.24994659260841701"/>
      </font>
    </dxf>
  </dxfs>
  <tableStyles count="0" defaultTableStyle="TableStyleMedium9" defaultPivotStyle="PivotStyleLight16"/>
  <colors>
    <mruColors>
      <color rgb="FFB65708"/>
      <color rgb="FF276A7C"/>
      <color rgb="FF4D3B62"/>
      <color rgb="FF628E35"/>
      <color rgb="FF772C2A"/>
      <color rgb="FF58B5C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a:solidFill>
                  <a:schemeClr val="accent3"/>
                </a:solidFill>
                <a:latin typeface="Montserrat" pitchFamily="2" charset="77"/>
              </a:rPr>
              <a:t>Annual Spending </a:t>
            </a:r>
          </a:p>
          <a:p>
            <a:pPr>
              <a:defRPr/>
            </a:pPr>
            <a:r>
              <a:rPr lang="en-GB" sz="1800" b="1">
                <a:solidFill>
                  <a:schemeClr val="accent3"/>
                </a:solidFill>
                <a:latin typeface="Montserrat" pitchFamily="2" charset="77"/>
              </a:rPr>
              <a:t>in</a:t>
            </a:r>
            <a:r>
              <a:rPr lang="en-GB" sz="1800" b="1" baseline="0">
                <a:solidFill>
                  <a:schemeClr val="accent3"/>
                </a:solidFill>
                <a:latin typeface="Montserrat" pitchFamily="2" charset="77"/>
              </a:rPr>
              <a:t> Different Scenarios</a:t>
            </a:r>
            <a:endParaRPr lang="en-GB" sz="1800" b="1">
              <a:solidFill>
                <a:schemeClr val="accent3"/>
              </a:solidFill>
              <a:latin typeface="Montserrat" pitchFamily="2" charset="77"/>
            </a:endParaRPr>
          </a:p>
        </c:rich>
      </c:tx>
      <c:layout>
        <c:manualLayout>
          <c:xMode val="edge"/>
          <c:yMode val="edge"/>
          <c:x val="0.38311426128279297"/>
          <c:y val="2.33413136426991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'Spending Review'!$F$163</c:f>
              <c:strCache>
                <c:ptCount val="1"/>
                <c:pt idx="0">
                  <c:v>Living</c:v>
                </c:pt>
              </c:strCache>
            </c:strRef>
          </c:tx>
          <c:spPr>
            <a:solidFill>
              <a:schemeClr val="accent1"/>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Review'!$K$163,'Spending Review'!$M$163,'Spending Review'!$O$163,'Spending Review'!$Q$163)</c:f>
              <c:numCache>
                <c:formatCode>"£"#,##0</c:formatCode>
                <c:ptCount val="4"/>
                <c:pt idx="0">
                  <c:v>0</c:v>
                </c:pt>
                <c:pt idx="1">
                  <c:v>#N/A</c:v>
                </c:pt>
                <c:pt idx="2">
                  <c:v>0</c:v>
                </c:pt>
                <c:pt idx="3">
                  <c:v>0</c:v>
                </c:pt>
              </c:numCache>
            </c:numRef>
          </c:val>
          <c:extLst>
            <c:ext xmlns:c16="http://schemas.microsoft.com/office/drawing/2014/chart" uri="{C3380CC4-5D6E-409C-BE32-E72D297353CC}">
              <c16:uniqueId val="{00000000-2B6C-934B-98BE-99416721381E}"/>
            </c:ext>
          </c:extLst>
        </c:ser>
        <c:ser>
          <c:idx val="1"/>
          <c:order val="1"/>
          <c:tx>
            <c:strRef>
              <c:f>'Spending Review'!$F$164</c:f>
              <c:strCache>
                <c:ptCount val="1"/>
                <c:pt idx="0">
                  <c:v>Home</c:v>
                </c:pt>
              </c:strCache>
            </c:strRef>
          </c:tx>
          <c:spPr>
            <a:solidFill>
              <a:schemeClr val="accent2"/>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Review'!$K$164,'Spending Review'!$M$164,'Spending Review'!$O$164,'Spending Review'!$Q$164)</c:f>
              <c:numCache>
                <c:formatCode>"£"#,##0</c:formatCode>
                <c:ptCount val="4"/>
                <c:pt idx="0">
                  <c:v>0</c:v>
                </c:pt>
                <c:pt idx="1">
                  <c:v>#N/A</c:v>
                </c:pt>
                <c:pt idx="2">
                  <c:v>0</c:v>
                </c:pt>
                <c:pt idx="3">
                  <c:v>0</c:v>
                </c:pt>
              </c:numCache>
            </c:numRef>
          </c:val>
          <c:extLst>
            <c:ext xmlns:c16="http://schemas.microsoft.com/office/drawing/2014/chart" uri="{C3380CC4-5D6E-409C-BE32-E72D297353CC}">
              <c16:uniqueId val="{00000001-2B6C-934B-98BE-99416721381E}"/>
            </c:ext>
          </c:extLst>
        </c:ser>
        <c:ser>
          <c:idx val="2"/>
          <c:order val="2"/>
          <c:tx>
            <c:strRef>
              <c:f>'Spending Review'!$F$165</c:f>
              <c:strCache>
                <c:ptCount val="1"/>
                <c:pt idx="0">
                  <c:v>Cars</c:v>
                </c:pt>
              </c:strCache>
            </c:strRef>
          </c:tx>
          <c:spPr>
            <a:solidFill>
              <a:schemeClr val="accent3"/>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Review'!$K$165,'Spending Review'!$M$165,'Spending Review'!$O$165,'Spending Review'!$Q$165)</c:f>
              <c:numCache>
                <c:formatCode>"£"#,##0</c:formatCode>
                <c:ptCount val="4"/>
                <c:pt idx="0">
                  <c:v>0</c:v>
                </c:pt>
                <c:pt idx="1">
                  <c:v>#N/A</c:v>
                </c:pt>
                <c:pt idx="2">
                  <c:v>0</c:v>
                </c:pt>
                <c:pt idx="3">
                  <c:v>0</c:v>
                </c:pt>
              </c:numCache>
            </c:numRef>
          </c:val>
          <c:extLst>
            <c:ext xmlns:c16="http://schemas.microsoft.com/office/drawing/2014/chart" uri="{C3380CC4-5D6E-409C-BE32-E72D297353CC}">
              <c16:uniqueId val="{00000002-2B6C-934B-98BE-99416721381E}"/>
            </c:ext>
          </c:extLst>
        </c:ser>
        <c:ser>
          <c:idx val="3"/>
          <c:order val="3"/>
          <c:tx>
            <c:strRef>
              <c:f>'Spending Review'!$F$166</c:f>
              <c:strCache>
                <c:ptCount val="1"/>
                <c:pt idx="0">
                  <c:v>Professional</c:v>
                </c:pt>
              </c:strCache>
            </c:strRef>
          </c:tx>
          <c:spPr>
            <a:solidFill>
              <a:schemeClr val="accent4"/>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Review'!$K$166,'Spending Review'!$M$166,'Spending Review'!$O$166,'Spending Review'!$Q$166)</c:f>
              <c:numCache>
                <c:formatCode>"£"#,##0</c:formatCode>
                <c:ptCount val="4"/>
                <c:pt idx="0">
                  <c:v>0</c:v>
                </c:pt>
                <c:pt idx="1">
                  <c:v>#N/A</c:v>
                </c:pt>
                <c:pt idx="2">
                  <c:v>0</c:v>
                </c:pt>
                <c:pt idx="3">
                  <c:v>0</c:v>
                </c:pt>
              </c:numCache>
            </c:numRef>
          </c:val>
          <c:extLst>
            <c:ext xmlns:c16="http://schemas.microsoft.com/office/drawing/2014/chart" uri="{C3380CC4-5D6E-409C-BE32-E72D297353CC}">
              <c16:uniqueId val="{00000003-2B6C-934B-98BE-99416721381E}"/>
            </c:ext>
          </c:extLst>
        </c:ser>
        <c:ser>
          <c:idx val="4"/>
          <c:order val="4"/>
          <c:tx>
            <c:strRef>
              <c:f>'Spending Review'!$F$167</c:f>
              <c:strCache>
                <c:ptCount val="1"/>
                <c:pt idx="0">
                  <c:v>Protection</c:v>
                </c:pt>
              </c:strCache>
            </c:strRef>
          </c:tx>
          <c:spPr>
            <a:solidFill>
              <a:schemeClr val="accent5"/>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Review'!$K$167,'Spending Review'!$M$167,'Spending Review'!$O$167,'Spending Review'!$Q$167)</c:f>
              <c:numCache>
                <c:formatCode>"£"#,##0</c:formatCode>
                <c:ptCount val="4"/>
                <c:pt idx="0">
                  <c:v>0</c:v>
                </c:pt>
                <c:pt idx="1">
                  <c:v>#N/A</c:v>
                </c:pt>
                <c:pt idx="2">
                  <c:v>0</c:v>
                </c:pt>
                <c:pt idx="3">
                  <c:v>0</c:v>
                </c:pt>
              </c:numCache>
            </c:numRef>
          </c:val>
          <c:extLst>
            <c:ext xmlns:c16="http://schemas.microsoft.com/office/drawing/2014/chart" uri="{C3380CC4-5D6E-409C-BE32-E72D297353CC}">
              <c16:uniqueId val="{00000004-2B6C-934B-98BE-99416721381E}"/>
            </c:ext>
          </c:extLst>
        </c:ser>
        <c:ser>
          <c:idx val="5"/>
          <c:order val="5"/>
          <c:tx>
            <c:strRef>
              <c:f>'Spending Review'!$F$168</c:f>
              <c:strCache>
                <c:ptCount val="1"/>
                <c:pt idx="0">
                  <c:v>Investment</c:v>
                </c:pt>
              </c:strCache>
            </c:strRef>
          </c:tx>
          <c:spPr>
            <a:solidFill>
              <a:schemeClr val="accent6"/>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Review'!$K$168,'Spending Review'!$M$168,'Spending Review'!$O$168,'Spending Review'!$Q$168)</c:f>
              <c:numCache>
                <c:formatCode>"£"#,##0</c:formatCode>
                <c:ptCount val="4"/>
                <c:pt idx="0">
                  <c:v>0</c:v>
                </c:pt>
                <c:pt idx="1">
                  <c:v>#N/A</c:v>
                </c:pt>
                <c:pt idx="2">
                  <c:v>0</c:v>
                </c:pt>
                <c:pt idx="3">
                  <c:v>0</c:v>
                </c:pt>
              </c:numCache>
            </c:numRef>
          </c:val>
          <c:extLst>
            <c:ext xmlns:c16="http://schemas.microsoft.com/office/drawing/2014/chart" uri="{C3380CC4-5D6E-409C-BE32-E72D297353CC}">
              <c16:uniqueId val="{00000005-2B6C-934B-98BE-99416721381E}"/>
            </c:ext>
          </c:extLst>
        </c:ser>
        <c:ser>
          <c:idx val="6"/>
          <c:order val="6"/>
          <c:tx>
            <c:strRef>
              <c:f>'Spending Review'!$F$169</c:f>
              <c:strCache>
                <c:ptCount val="1"/>
                <c:pt idx="0">
                  <c:v>Lifestyle</c:v>
                </c:pt>
              </c:strCache>
            </c:strRef>
          </c:tx>
          <c:spPr>
            <a:solidFill>
              <a:schemeClr val="accent1">
                <a:lumMod val="60000"/>
              </a:schemeClr>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Review'!$K$169,'Spending Review'!$M$169,'Spending Review'!$O$169,'Spending Review'!$Q$169)</c:f>
              <c:numCache>
                <c:formatCode>"£"#,##0</c:formatCode>
                <c:ptCount val="4"/>
                <c:pt idx="0">
                  <c:v>0</c:v>
                </c:pt>
                <c:pt idx="1">
                  <c:v>#N/A</c:v>
                </c:pt>
                <c:pt idx="2">
                  <c:v>0</c:v>
                </c:pt>
                <c:pt idx="3">
                  <c:v>0</c:v>
                </c:pt>
              </c:numCache>
            </c:numRef>
          </c:val>
          <c:extLst>
            <c:ext xmlns:c16="http://schemas.microsoft.com/office/drawing/2014/chart" uri="{C3380CC4-5D6E-409C-BE32-E72D297353CC}">
              <c16:uniqueId val="{00000006-2B6C-934B-98BE-99416721381E}"/>
            </c:ext>
          </c:extLst>
        </c:ser>
        <c:ser>
          <c:idx val="7"/>
          <c:order val="7"/>
          <c:tx>
            <c:strRef>
              <c:f>'Spending Review'!$F$170</c:f>
              <c:strCache>
                <c:ptCount val="1"/>
                <c:pt idx="0">
                  <c:v>Charities</c:v>
                </c:pt>
              </c:strCache>
            </c:strRef>
          </c:tx>
          <c:spPr>
            <a:solidFill>
              <a:schemeClr val="accent2">
                <a:lumMod val="60000"/>
              </a:schemeClr>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Review'!$K$170,'Spending Review'!$M$170,'Spending Review'!$O$170,'Spending Review'!$Q$170)</c:f>
              <c:numCache>
                <c:formatCode>"£"#,##0</c:formatCode>
                <c:ptCount val="4"/>
                <c:pt idx="0">
                  <c:v>0</c:v>
                </c:pt>
                <c:pt idx="1">
                  <c:v>#N/A</c:v>
                </c:pt>
                <c:pt idx="2">
                  <c:v>0</c:v>
                </c:pt>
                <c:pt idx="3">
                  <c:v>0</c:v>
                </c:pt>
              </c:numCache>
            </c:numRef>
          </c:val>
          <c:extLst>
            <c:ext xmlns:c16="http://schemas.microsoft.com/office/drawing/2014/chart" uri="{C3380CC4-5D6E-409C-BE32-E72D297353CC}">
              <c16:uniqueId val="{00000007-2B6C-934B-98BE-99416721381E}"/>
            </c:ext>
          </c:extLst>
        </c:ser>
        <c:ser>
          <c:idx val="8"/>
          <c:order val="8"/>
          <c:tx>
            <c:strRef>
              <c:f>'Spending Review'!$F$171</c:f>
              <c:strCache>
                <c:ptCount val="1"/>
                <c:pt idx="0">
                  <c:v>Unidentified</c:v>
                </c:pt>
              </c:strCache>
            </c:strRef>
          </c:tx>
          <c:spPr>
            <a:solidFill>
              <a:schemeClr val="accent3">
                <a:lumMod val="60000"/>
              </a:schemeClr>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Review'!$K$171,'Spending Review'!$M$171,'Spending Review'!$O$171,'Spending Review'!$Q$171)</c:f>
              <c:numCache>
                <c:formatCode>"£"#,##0</c:formatCode>
                <c:ptCount val="4"/>
                <c:pt idx="0">
                  <c:v>0</c:v>
                </c:pt>
                <c:pt idx="1">
                  <c:v>#N/A</c:v>
                </c:pt>
                <c:pt idx="2">
                  <c:v>0</c:v>
                </c:pt>
                <c:pt idx="3">
                  <c:v>0</c:v>
                </c:pt>
              </c:numCache>
            </c:numRef>
          </c:val>
          <c:extLst>
            <c:ext xmlns:c16="http://schemas.microsoft.com/office/drawing/2014/chart" uri="{C3380CC4-5D6E-409C-BE32-E72D297353CC}">
              <c16:uniqueId val="{00000008-2B6C-934B-98BE-99416721381E}"/>
            </c:ext>
          </c:extLst>
        </c:ser>
        <c:ser>
          <c:idx val="9"/>
          <c:order val="9"/>
          <c:tx>
            <c:strRef>
              <c:f>'Spending Review'!$F$172</c:f>
              <c:strCache>
                <c:ptCount val="1"/>
                <c:pt idx="0">
                  <c:v>Debt</c:v>
                </c:pt>
              </c:strCache>
            </c:strRef>
          </c:tx>
          <c:spPr>
            <a:solidFill>
              <a:schemeClr val="accent4">
                <a:lumMod val="60000"/>
              </a:schemeClr>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Review'!$K$172,'Spending Review'!$M$172,'Spending Review'!$O$172,'Spending Review'!$Q$172)</c:f>
              <c:numCache>
                <c:formatCode>"£"#,##0</c:formatCode>
                <c:ptCount val="4"/>
                <c:pt idx="0">
                  <c:v>0</c:v>
                </c:pt>
                <c:pt idx="1">
                  <c:v>#N/A</c:v>
                </c:pt>
                <c:pt idx="2">
                  <c:v>0</c:v>
                </c:pt>
                <c:pt idx="3">
                  <c:v>0</c:v>
                </c:pt>
              </c:numCache>
            </c:numRef>
          </c:val>
          <c:extLst>
            <c:ext xmlns:c16="http://schemas.microsoft.com/office/drawing/2014/chart" uri="{C3380CC4-5D6E-409C-BE32-E72D297353CC}">
              <c16:uniqueId val="{00000009-2B6C-934B-98BE-99416721381E}"/>
            </c:ext>
          </c:extLst>
        </c:ser>
        <c:ser>
          <c:idx val="10"/>
          <c:order val="10"/>
          <c:tx>
            <c:strRef>
              <c:f>'Spending Review'!$F$173</c:f>
              <c:strCache>
                <c:ptCount val="1"/>
                <c:pt idx="0">
                  <c:v>Children</c:v>
                </c:pt>
              </c:strCache>
            </c:strRef>
          </c:tx>
          <c:spPr>
            <a:solidFill>
              <a:schemeClr val="accent5">
                <a:lumMod val="60000"/>
              </a:schemeClr>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Review'!$K$173,'Spending Review'!$M$173,'Spending Review'!$O$173,'Spending Review'!$Q$173)</c:f>
              <c:numCache>
                <c:formatCode>"£"#,##0</c:formatCode>
                <c:ptCount val="4"/>
                <c:pt idx="0">
                  <c:v>0</c:v>
                </c:pt>
                <c:pt idx="1">
                  <c:v>#N/A</c:v>
                </c:pt>
                <c:pt idx="2">
                  <c:v>0</c:v>
                </c:pt>
                <c:pt idx="3">
                  <c:v>0</c:v>
                </c:pt>
              </c:numCache>
            </c:numRef>
          </c:val>
          <c:extLst>
            <c:ext xmlns:c16="http://schemas.microsoft.com/office/drawing/2014/chart" uri="{C3380CC4-5D6E-409C-BE32-E72D297353CC}">
              <c16:uniqueId val="{0000000A-2B6C-934B-98BE-99416721381E}"/>
            </c:ext>
          </c:extLst>
        </c:ser>
        <c:ser>
          <c:idx val="11"/>
          <c:order val="11"/>
          <c:tx>
            <c:strRef>
              <c:f>'Spending Review'!$F$174</c:f>
              <c:strCache>
                <c:ptCount val="1"/>
                <c:pt idx="0">
                  <c:v>2nd Home</c:v>
                </c:pt>
              </c:strCache>
            </c:strRef>
          </c:tx>
          <c:spPr>
            <a:solidFill>
              <a:schemeClr val="accent6">
                <a:lumMod val="60000"/>
              </a:schemeClr>
            </a:solidFill>
            <a:ln>
              <a:noFill/>
            </a:ln>
            <a:effectLst/>
          </c:spPr>
          <c:invertIfNegative val="0"/>
          <c:cat>
            <c:strRef>
              <c:f>('Spending Review'!$K$162,'Spending Review'!$M$162,'Spending Review'!$O$162,'Spending Review'!$Q$162)</c:f>
              <c:strCache>
                <c:ptCount val="4"/>
                <c:pt idx="0">
                  <c:v>Now</c:v>
                </c:pt>
                <c:pt idx="1">
                  <c:v>In Retirement</c:v>
                </c:pt>
                <c:pt idx="2">
                  <c:v>First Name 1 Only (if First Name 2 Dies)</c:v>
                </c:pt>
                <c:pt idx="3">
                  <c:v>First Name 2 Only (if First Name 1 Dies)</c:v>
                </c:pt>
              </c:strCache>
            </c:strRef>
          </c:cat>
          <c:val>
            <c:numRef>
              <c:f>('Spending Review'!$K$174,'Spending Review'!$M$174,'Spending Review'!$O$174,'Spending Review'!$Q$174)</c:f>
              <c:numCache>
                <c:formatCode>"£"#,##0</c:formatCode>
                <c:ptCount val="4"/>
                <c:pt idx="0">
                  <c:v>0</c:v>
                </c:pt>
                <c:pt idx="1">
                  <c:v>#N/A</c:v>
                </c:pt>
                <c:pt idx="2">
                  <c:v>0</c:v>
                </c:pt>
                <c:pt idx="3">
                  <c:v>0</c:v>
                </c:pt>
              </c:numCache>
            </c:numRef>
          </c:val>
          <c:extLst>
            <c:ext xmlns:c16="http://schemas.microsoft.com/office/drawing/2014/chart" uri="{C3380CC4-5D6E-409C-BE32-E72D297353CC}">
              <c16:uniqueId val="{00000227-08CF-864F-8486-F0CAFEE3F699}"/>
            </c:ext>
          </c:extLst>
        </c:ser>
        <c:dLbls>
          <c:showLegendKey val="0"/>
          <c:showVal val="0"/>
          <c:showCatName val="0"/>
          <c:showSerName val="0"/>
          <c:showPercent val="0"/>
          <c:showBubbleSize val="0"/>
        </c:dLbls>
        <c:gapWidth val="26"/>
        <c:overlap val="100"/>
        <c:axId val="2046762384"/>
        <c:axId val="2082162592"/>
      </c:barChart>
      <c:catAx>
        <c:axId val="2046762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ontserrat" pitchFamily="2" charset="77"/>
                <a:ea typeface="+mn-ea"/>
                <a:cs typeface="+mn-cs"/>
              </a:defRPr>
            </a:pPr>
            <a:endParaRPr lang="en-US"/>
          </a:p>
        </c:txPr>
        <c:crossAx val="2082162592"/>
        <c:crosses val="autoZero"/>
        <c:auto val="1"/>
        <c:lblAlgn val="ctr"/>
        <c:lblOffset val="100"/>
        <c:noMultiLvlLbl val="0"/>
      </c:catAx>
      <c:valAx>
        <c:axId val="208216259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ontserrat" pitchFamily="2" charset="77"/>
                <a:ea typeface="+mn-ea"/>
                <a:cs typeface="+mn-cs"/>
              </a:defRPr>
            </a:pPr>
            <a:endParaRPr lang="en-US"/>
          </a:p>
        </c:txPr>
        <c:crossAx val="2046762384"/>
        <c:crosses val="autoZero"/>
        <c:crossBetween val="between"/>
      </c:valAx>
      <c:spPr>
        <a:noFill/>
        <a:ln>
          <a:noFill/>
        </a:ln>
        <a:effectLst/>
      </c:spPr>
    </c:plotArea>
    <c:legend>
      <c:legendPos val="b"/>
      <c:layout>
        <c:manualLayout>
          <c:xMode val="edge"/>
          <c:yMode val="edge"/>
          <c:x val="1.352287931802575E-3"/>
          <c:y val="0.85723501793207535"/>
          <c:w val="0.99864772587496597"/>
          <c:h val="0.12921941243310625"/>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ontserrat" pitchFamily="2" charset="77"/>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7E-1F4E-B8BB-A45F6D84F2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7E-1F4E-B8BB-A45F6D84F2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7E-1F4E-B8BB-A45F6D84F2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7E-1F4E-B8BB-A45F6D84F2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7E-1F4E-B8BB-A45F6D84F2F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7E-1F4E-B8BB-A45F6D84F2F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7E-1F4E-B8BB-A45F6D84F2F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37E-1F4E-B8BB-A45F6D84F2F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37E-1F4E-B8BB-A45F6D84F2F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37E-1F4E-B8BB-A45F6D84F2F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537E-1F4E-B8BB-A45F6D84F2F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4BF-E240-9C17-A8B2FA577AB8}"/>
              </c:ext>
            </c:extLst>
          </c:dPt>
          <c:cat>
            <c:strRef>
              <c:f>'Spending Review'!$F$163:$F$174</c:f>
              <c:strCache>
                <c:ptCount val="12"/>
                <c:pt idx="0">
                  <c:v>Living</c:v>
                </c:pt>
                <c:pt idx="1">
                  <c:v>Home</c:v>
                </c:pt>
                <c:pt idx="2">
                  <c:v>Cars</c:v>
                </c:pt>
                <c:pt idx="3">
                  <c:v>Professional</c:v>
                </c:pt>
                <c:pt idx="4">
                  <c:v>Protection</c:v>
                </c:pt>
                <c:pt idx="5">
                  <c:v>Investment</c:v>
                </c:pt>
                <c:pt idx="6">
                  <c:v>Lifestyle</c:v>
                </c:pt>
                <c:pt idx="7">
                  <c:v>Charities</c:v>
                </c:pt>
                <c:pt idx="8">
                  <c:v>Unidentified</c:v>
                </c:pt>
                <c:pt idx="9">
                  <c:v>Debt</c:v>
                </c:pt>
                <c:pt idx="10">
                  <c:v>Children</c:v>
                </c:pt>
                <c:pt idx="11">
                  <c:v>2nd Home</c:v>
                </c:pt>
              </c:strCache>
            </c:strRef>
          </c:cat>
          <c:val>
            <c:numRef>
              <c:f>'Spending Review'!$S$163:$S$174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081-9045-9EC8-005A6B8DCA4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77755</xdr:colOff>
      <xdr:row>177</xdr:row>
      <xdr:rowOff>179374</xdr:rowOff>
    </xdr:from>
    <xdr:to>
      <xdr:col>16</xdr:col>
      <xdr:colOff>958979</xdr:colOff>
      <xdr:row>200</xdr:row>
      <xdr:rowOff>99888</xdr:rowOff>
    </xdr:to>
    <xdr:graphicFrame macro="">
      <xdr:nvGraphicFramePr>
        <xdr:cNvPr id="2" name="Chart 1">
          <a:extLst>
            <a:ext uri="{FF2B5EF4-FFF2-40B4-BE49-F238E27FC236}">
              <a16:creationId xmlns:a16="http://schemas.microsoft.com/office/drawing/2014/main" id="{FDE69119-5A66-0F9E-737C-F7937ABC1A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850323</xdr:colOff>
      <xdr:row>160</xdr:row>
      <xdr:rowOff>217787</xdr:rowOff>
    </xdr:from>
    <xdr:to>
      <xdr:col>3</xdr:col>
      <xdr:colOff>2152805</xdr:colOff>
      <xdr:row>175</xdr:row>
      <xdr:rowOff>92927</xdr:rowOff>
    </xdr:to>
    <xdr:graphicFrame macro="">
      <xdr:nvGraphicFramePr>
        <xdr:cNvPr id="3" name="Chart 2">
          <a:extLst>
            <a:ext uri="{FF2B5EF4-FFF2-40B4-BE49-F238E27FC236}">
              <a16:creationId xmlns:a16="http://schemas.microsoft.com/office/drawing/2014/main" id="{7FD1AA70-C850-760A-D86C-89556C8361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743414</xdr:colOff>
      <xdr:row>175</xdr:row>
      <xdr:rowOff>123903</xdr:rowOff>
    </xdr:from>
    <xdr:to>
      <xdr:col>8</xdr:col>
      <xdr:colOff>61950</xdr:colOff>
      <xdr:row>177</xdr:row>
      <xdr:rowOff>46464</xdr:rowOff>
    </xdr:to>
    <xdr:sp macro="" textlink="">
      <xdr:nvSpPr>
        <xdr:cNvPr id="8" name="Left Arrow 7">
          <a:extLst>
            <a:ext uri="{FF2B5EF4-FFF2-40B4-BE49-F238E27FC236}">
              <a16:creationId xmlns:a16="http://schemas.microsoft.com/office/drawing/2014/main" id="{7699FEDB-4C95-DCAB-87C2-C1E4439A4990}"/>
            </a:ext>
          </a:extLst>
        </xdr:cNvPr>
        <xdr:cNvSpPr/>
      </xdr:nvSpPr>
      <xdr:spPr bwMode="auto">
        <a:xfrm>
          <a:off x="8038170" y="59318293"/>
          <a:ext cx="851829" cy="418171"/>
        </a:xfrm>
        <a:prstGeom prst="leftArrow">
          <a:avLst/>
        </a:prstGeom>
        <a:solidFill>
          <a:schemeClr val="accent6"/>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GB" sz="1100"/>
        </a:p>
      </xdr:txBody>
    </xdr:sp>
    <xdr:clientData/>
  </xdr:twoCellAnchor>
  <xdr:twoCellAnchor editAs="oneCell">
    <xdr:from>
      <xdr:col>12</xdr:col>
      <xdr:colOff>996462</xdr:colOff>
      <xdr:row>223</xdr:row>
      <xdr:rowOff>1611</xdr:rowOff>
    </xdr:from>
    <xdr:to>
      <xdr:col>17</xdr:col>
      <xdr:colOff>19212</xdr:colOff>
      <xdr:row>226</xdr:row>
      <xdr:rowOff>1108009</xdr:rowOff>
    </xdr:to>
    <xdr:pic>
      <xdr:nvPicPr>
        <xdr:cNvPr id="9" name="Picture 8">
          <a:extLst>
            <a:ext uri="{FF2B5EF4-FFF2-40B4-BE49-F238E27FC236}">
              <a16:creationId xmlns:a16="http://schemas.microsoft.com/office/drawing/2014/main" id="{5DF7369A-3D74-C62A-B1C7-2D1E0D1EF30C}"/>
            </a:ext>
          </a:extLst>
        </xdr:cNvPr>
        <xdr:cNvPicPr>
          <a:picLocks noChangeAspect="1"/>
        </xdr:cNvPicPr>
      </xdr:nvPicPr>
      <xdr:blipFill>
        <a:blip xmlns:r="http://schemas.openxmlformats.org/officeDocument/2006/relationships" r:embed="rId3"/>
        <a:stretch>
          <a:fillRect/>
        </a:stretch>
      </xdr:blipFill>
      <xdr:spPr>
        <a:xfrm>
          <a:off x="11117385" y="68679303"/>
          <a:ext cx="2513622" cy="2415476"/>
        </a:xfrm>
        <a:prstGeom prst="rect">
          <a:avLst/>
        </a:prstGeom>
      </xdr:spPr>
    </xdr:pic>
    <xdr:clientData/>
  </xdr:twoCellAnchor>
  <xdr:twoCellAnchor editAs="oneCell">
    <xdr:from>
      <xdr:col>1</xdr:col>
      <xdr:colOff>162820</xdr:colOff>
      <xdr:row>223</xdr:row>
      <xdr:rowOff>150739</xdr:rowOff>
    </xdr:from>
    <xdr:to>
      <xdr:col>1</xdr:col>
      <xdr:colOff>2702820</xdr:colOff>
      <xdr:row>224</xdr:row>
      <xdr:rowOff>400895</xdr:rowOff>
    </xdr:to>
    <xdr:pic>
      <xdr:nvPicPr>
        <xdr:cNvPr id="10" name="Picture 9">
          <a:extLst>
            <a:ext uri="{FF2B5EF4-FFF2-40B4-BE49-F238E27FC236}">
              <a16:creationId xmlns:a16="http://schemas.microsoft.com/office/drawing/2014/main" id="{AAE2076C-85F4-10D6-9E7F-6E713CEF44F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429846" y="68828431"/>
          <a:ext cx="2540000" cy="8102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elcome@onelifewealth.co.uk" TargetMode="External"/><Relationship Id="rId1" Type="http://schemas.openxmlformats.org/officeDocument/2006/relationships/hyperlink" Target="http://www.onelifewealth.co.uk/"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233"/>
  <sheetViews>
    <sheetView showGridLines="0" tabSelected="1" zoomScaleNormal="100" zoomScaleSheetLayoutView="69" zoomScalePageLayoutView="50" workbookViewId="0">
      <selection activeCell="D18" sqref="D18"/>
    </sheetView>
  </sheetViews>
  <sheetFormatPr baseColWidth="10" defaultColWidth="8.83203125" defaultRowHeight="15"/>
  <cols>
    <col min="1" max="1" width="3.5" style="16" customWidth="1"/>
    <col min="2" max="2" width="44.6640625" style="16" customWidth="1"/>
    <col min="3" max="3" width="1.33203125" style="16" customWidth="1"/>
    <col min="4" max="4" width="44.6640625" style="16" customWidth="1"/>
    <col min="5" max="5" width="1.33203125" style="16" customWidth="1"/>
    <col min="6" max="6" width="14.33203125" style="30" customWidth="1"/>
    <col min="7" max="7" width="1.33203125" style="28" customWidth="1"/>
    <col min="8" max="8" width="4.33203125" style="30" customWidth="1"/>
    <col min="9" max="9" width="1.33203125" style="28" customWidth="1"/>
    <col min="10" max="10" width="16.33203125" style="28" hidden="1" customWidth="1"/>
    <col min="11" max="11" width="14.33203125" style="30" customWidth="1"/>
    <col min="12" max="12" width="1.33203125" style="28" customWidth="1"/>
    <col min="13" max="13" width="14.33203125" style="28" customWidth="1"/>
    <col min="14" max="14" width="1.33203125" style="28" customWidth="1"/>
    <col min="15" max="15" width="14.33203125" style="28" customWidth="1"/>
    <col min="16" max="16" width="1.33203125" style="16" customWidth="1"/>
    <col min="17" max="17" width="14.33203125" style="28" customWidth="1"/>
    <col min="18" max="18" width="3" style="28" customWidth="1"/>
    <col min="19" max="19" width="8.83203125" style="16"/>
    <col min="20" max="20" width="37.5" style="16" customWidth="1"/>
    <col min="21" max="21" width="1.33203125" style="16" customWidth="1"/>
    <col min="22" max="22" width="20" style="16" customWidth="1"/>
    <col min="23" max="23" width="8.83203125" style="16"/>
    <col min="24" max="27" width="12" style="16" bestFit="1" customWidth="1"/>
    <col min="28" max="28" width="8.83203125" style="16"/>
    <col min="29" max="29" width="14.5" style="16" customWidth="1"/>
    <col min="30" max="16384" width="8.83203125" style="16"/>
  </cols>
  <sheetData>
    <row r="1" spans="1:30" s="1" customFormat="1" ht="25.5" customHeight="1">
      <c r="B1" s="78" t="s">
        <v>54</v>
      </c>
      <c r="C1" s="78"/>
      <c r="D1" s="78"/>
      <c r="F1" s="2" t="s">
        <v>59</v>
      </c>
      <c r="G1" s="3"/>
      <c r="H1" s="4"/>
      <c r="I1" s="3"/>
      <c r="J1" s="3"/>
      <c r="L1" s="3"/>
      <c r="N1" s="3"/>
    </row>
    <row r="2" spans="1:30" s="1" customFormat="1" ht="25.5" customHeight="1">
      <c r="B2" s="78"/>
      <c r="C2" s="78"/>
      <c r="D2" s="78"/>
      <c r="G2" s="3"/>
      <c r="H2" s="4"/>
      <c r="I2" s="3"/>
      <c r="J2" s="3"/>
      <c r="AD2" s="6"/>
    </row>
    <row r="3" spans="1:30" s="1" customFormat="1" ht="25.5" customHeight="1">
      <c r="B3" s="65"/>
      <c r="C3" s="65"/>
      <c r="D3" s="65"/>
      <c r="G3" s="3"/>
      <c r="H3" s="4"/>
      <c r="I3" s="3"/>
      <c r="J3" s="3"/>
      <c r="AD3" s="6"/>
    </row>
    <row r="4" spans="1:30" s="1" customFormat="1" ht="52" customHeight="1">
      <c r="B4" s="66" t="s">
        <v>57</v>
      </c>
      <c r="D4" s="22"/>
      <c r="F4" s="102" t="s">
        <v>95</v>
      </c>
      <c r="G4" s="103"/>
      <c r="H4" s="103"/>
      <c r="I4" s="103"/>
      <c r="J4" s="103"/>
      <c r="K4" s="103"/>
      <c r="L4" s="103"/>
      <c r="M4" s="104"/>
      <c r="O4" s="92"/>
      <c r="P4" s="93"/>
      <c r="Q4" s="94"/>
      <c r="AD4" s="6"/>
    </row>
    <row r="5" spans="1:30" s="1" customFormat="1" ht="25.5" customHeight="1">
      <c r="B5" s="25" t="s">
        <v>64</v>
      </c>
      <c r="C5" s="16"/>
      <c r="D5" s="55" t="s">
        <v>100</v>
      </c>
      <c r="F5" s="99" t="s">
        <v>62</v>
      </c>
      <c r="G5" s="100"/>
      <c r="H5" s="100"/>
      <c r="I5" s="100"/>
      <c r="J5" s="100"/>
      <c r="K5" s="100"/>
      <c r="L5" s="100"/>
      <c r="M5" s="101"/>
      <c r="O5" s="95" t="s">
        <v>102</v>
      </c>
      <c r="P5" s="96"/>
      <c r="Q5" s="97"/>
      <c r="AD5" s="6"/>
    </row>
    <row r="6" spans="1:30" s="1" customFormat="1" ht="25.5" customHeight="1">
      <c r="B6" s="25" t="s">
        <v>65</v>
      </c>
      <c r="C6" s="16"/>
      <c r="D6" s="55" t="s">
        <v>101</v>
      </c>
      <c r="F6" s="99" t="s">
        <v>61</v>
      </c>
      <c r="G6" s="100"/>
      <c r="H6" s="100"/>
      <c r="I6" s="100"/>
      <c r="J6" s="100"/>
      <c r="K6" s="100"/>
      <c r="L6" s="100"/>
      <c r="M6" s="101"/>
      <c r="O6" s="95" t="s">
        <v>102</v>
      </c>
      <c r="P6" s="96"/>
      <c r="Q6" s="97"/>
      <c r="AD6" s="6"/>
    </row>
    <row r="7" spans="1:30" s="1" customFormat="1" ht="25.5" customHeight="1">
      <c r="B7" s="25" t="s">
        <v>103</v>
      </c>
      <c r="C7" s="16"/>
      <c r="D7" s="55" t="s">
        <v>74</v>
      </c>
      <c r="F7" s="99" t="s">
        <v>84</v>
      </c>
      <c r="G7" s="100"/>
      <c r="H7" s="100"/>
      <c r="I7" s="100"/>
      <c r="J7" s="100"/>
      <c r="K7" s="100"/>
      <c r="L7" s="100"/>
      <c r="M7" s="101"/>
      <c r="O7" s="95" t="s">
        <v>59</v>
      </c>
      <c r="P7" s="96"/>
      <c r="Q7" s="97"/>
      <c r="AD7" s="6"/>
    </row>
    <row r="8" spans="1:30" s="1" customFormat="1" ht="25.5" customHeight="1">
      <c r="B8" s="25" t="s">
        <v>104</v>
      </c>
      <c r="C8" s="16"/>
      <c r="D8" s="55" t="s">
        <v>74</v>
      </c>
      <c r="G8" s="3"/>
      <c r="H8" s="4"/>
      <c r="I8" s="3"/>
      <c r="J8" s="3"/>
      <c r="AD8" s="6"/>
    </row>
    <row r="9" spans="1:30" s="1" customFormat="1" ht="25.5" customHeight="1">
      <c r="B9" s="25" t="s">
        <v>105</v>
      </c>
      <c r="C9" s="16"/>
      <c r="D9" s="55" t="s">
        <v>74</v>
      </c>
      <c r="G9" s="3"/>
      <c r="H9" s="4"/>
      <c r="I9" s="3"/>
      <c r="J9" s="3"/>
      <c r="K9" s="73" t="s">
        <v>63</v>
      </c>
      <c r="L9" s="73"/>
      <c r="M9" s="73"/>
      <c r="N9" s="73"/>
      <c r="O9" s="73"/>
      <c r="P9" s="73"/>
      <c r="Q9" s="73"/>
      <c r="AD9" s="6"/>
    </row>
    <row r="10" spans="1:30" s="1" customFormat="1" ht="8" customHeight="1">
      <c r="B10" s="65"/>
      <c r="C10" s="65"/>
      <c r="D10" s="65"/>
      <c r="G10" s="3"/>
      <c r="H10" s="4"/>
      <c r="I10" s="3"/>
      <c r="J10" s="3"/>
      <c r="K10" s="5"/>
      <c r="AD10" s="6"/>
    </row>
    <row r="11" spans="1:30" s="1" customFormat="1" ht="68" customHeight="1">
      <c r="B11" s="98" t="s">
        <v>109</v>
      </c>
      <c r="C11" s="98"/>
      <c r="D11" s="98"/>
      <c r="E11" s="67"/>
      <c r="F11" s="82" t="s">
        <v>107</v>
      </c>
      <c r="G11" s="82"/>
      <c r="H11" s="82"/>
      <c r="I11" s="3"/>
      <c r="J11" s="3"/>
      <c r="K11" s="7" t="s">
        <v>2</v>
      </c>
      <c r="L11" s="8"/>
      <c r="M11" s="9" t="str">
        <f>$M$109</f>
        <v>In Retirement</v>
      </c>
      <c r="N11" s="8"/>
      <c r="O11" s="9" t="str">
        <f>$O$109</f>
        <v>First Name 1 Only (if First Name 2 Dies)</v>
      </c>
      <c r="P11" s="10"/>
      <c r="Q11" s="9" t="str">
        <f>$Q$109</f>
        <v>First Name 2 Only (if First Name 1 Dies)</v>
      </c>
    </row>
    <row r="12" spans="1:30" s="1" customFormat="1" ht="25" customHeight="1">
      <c r="B12" s="98"/>
      <c r="C12" s="98"/>
      <c r="D12" s="98"/>
      <c r="E12" s="67"/>
      <c r="F12" s="82"/>
      <c r="G12" s="82"/>
      <c r="H12" s="82"/>
      <c r="I12" s="3"/>
      <c r="J12" s="3"/>
      <c r="K12" s="11">
        <f>K25+K94+K132+K141+K114+K78+K83+K158+K54+K65+K70+K43+K123+K104+K99</f>
        <v>0</v>
      </c>
      <c r="L12" s="44"/>
      <c r="M12" s="11">
        <f>M25+M94+M132+M141+M114+M78+M83+M158+M54+M65+M70+M43+M123+M104+M99</f>
        <v>0</v>
      </c>
      <c r="N12" s="44"/>
      <c r="O12" s="11">
        <f>O25+O94+O132+O141+O114+O78+O83+O158+O54+O65+O70+O43+O123+O104+O99</f>
        <v>0</v>
      </c>
      <c r="P12" s="45"/>
      <c r="Q12" s="11">
        <f>Q25+Q94+Q132+Q141+Q114+Q78+Q83+Q158+Q54+Q65+Q70+Q43+Q123+Q104+Q99</f>
        <v>0</v>
      </c>
      <c r="W12" s="14"/>
    </row>
    <row r="13" spans="1:30" s="1" customFormat="1" ht="13" customHeight="1">
      <c r="C13" s="15"/>
      <c r="G13" s="3"/>
      <c r="H13" s="4"/>
      <c r="I13" s="3"/>
      <c r="J13" s="3"/>
      <c r="K13" s="46"/>
      <c r="L13" s="46"/>
      <c r="M13" s="46"/>
      <c r="N13" s="46"/>
      <c r="O13" s="46"/>
      <c r="P13" s="46"/>
      <c r="Q13" s="46"/>
      <c r="W13" s="16"/>
    </row>
    <row r="14" spans="1:30" s="1" customFormat="1" ht="56" customHeight="1">
      <c r="A14" s="10"/>
      <c r="B14" s="48" t="s">
        <v>89</v>
      </c>
      <c r="C14" s="10"/>
      <c r="D14" s="17" t="s">
        <v>55</v>
      </c>
      <c r="E14" s="16"/>
      <c r="F14" s="18" t="s">
        <v>99</v>
      </c>
      <c r="G14" s="8"/>
      <c r="H14" s="19" t="str">
        <f>$H$109</f>
        <v>Fqcy</v>
      </c>
      <c r="I14" s="8"/>
      <c r="J14" s="8"/>
      <c r="K14" s="20" t="str">
        <f>$K$109</f>
        <v>Now (Annual)</v>
      </c>
      <c r="M14" s="43" t="str">
        <f>$M$109</f>
        <v>In Retirement</v>
      </c>
      <c r="N14" s="8"/>
      <c r="O14" s="43" t="str">
        <f>$O$109</f>
        <v>First Name 1 Only (if First Name 2 Dies)</v>
      </c>
      <c r="P14" s="10"/>
      <c r="Q14" s="43" t="str">
        <f>$Q$109</f>
        <v>First Name 2 Only (if First Name 1 Dies)</v>
      </c>
      <c r="W14" s="16"/>
    </row>
    <row r="15" spans="1:30" ht="25" customHeight="1">
      <c r="B15" s="23" t="s">
        <v>75</v>
      </c>
      <c r="D15" s="50"/>
      <c r="E15" s="10"/>
      <c r="F15" s="51">
        <v>0</v>
      </c>
      <c r="G15" s="12"/>
      <c r="H15" s="52" t="s">
        <v>50</v>
      </c>
      <c r="I15" s="12"/>
      <c r="J15" s="24">
        <f t="shared" ref="J15:J24" si="0">IF(H15="m",F15*12,IF(H15="q",F15*4,IF(H15="A",F15,IF(H15="w",F15*52,))))</f>
        <v>0</v>
      </c>
      <c r="K15" s="24">
        <f t="shared" ref="K15:K24" si="1">IF($O$7="yes",CEILING(J15,100),J15)</f>
        <v>0</v>
      </c>
      <c r="L15" s="16"/>
      <c r="M15" s="51">
        <f>K15</f>
        <v>0</v>
      </c>
      <c r="N15" s="53"/>
      <c r="O15" s="51">
        <f>K15</f>
        <v>0</v>
      </c>
      <c r="P15" s="54"/>
      <c r="Q15" s="51">
        <f>K15</f>
        <v>0</v>
      </c>
      <c r="R15" s="12"/>
      <c r="W15" s="1"/>
      <c r="X15" s="1"/>
    </row>
    <row r="16" spans="1:30" ht="25" customHeight="1">
      <c r="B16" s="23" t="s">
        <v>25</v>
      </c>
      <c r="D16" s="50"/>
      <c r="F16" s="51">
        <v>0</v>
      </c>
      <c r="G16" s="12"/>
      <c r="H16" s="52" t="s">
        <v>50</v>
      </c>
      <c r="I16" s="12"/>
      <c r="J16" s="24">
        <f t="shared" si="0"/>
        <v>0</v>
      </c>
      <c r="K16" s="24">
        <f t="shared" si="1"/>
        <v>0</v>
      </c>
      <c r="L16" s="16"/>
      <c r="M16" s="51">
        <f t="shared" ref="M16:M24" si="2">K16</f>
        <v>0</v>
      </c>
      <c r="N16" s="53"/>
      <c r="O16" s="51">
        <f t="shared" ref="O16:O24" si="3">K16</f>
        <v>0</v>
      </c>
      <c r="P16" s="54"/>
      <c r="Q16" s="51">
        <f t="shared" ref="Q16:Q24" si="4">K16</f>
        <v>0</v>
      </c>
      <c r="R16" s="12"/>
    </row>
    <row r="17" spans="1:31" ht="25" customHeight="1">
      <c r="B17" s="26" t="s">
        <v>7</v>
      </c>
      <c r="D17" s="50"/>
      <c r="F17" s="51">
        <v>0</v>
      </c>
      <c r="G17" s="12"/>
      <c r="H17" s="52" t="s">
        <v>50</v>
      </c>
      <c r="I17" s="12"/>
      <c r="J17" s="24">
        <f t="shared" si="0"/>
        <v>0</v>
      </c>
      <c r="K17" s="24">
        <f t="shared" si="1"/>
        <v>0</v>
      </c>
      <c r="L17" s="12"/>
      <c r="M17" s="51">
        <f t="shared" si="2"/>
        <v>0</v>
      </c>
      <c r="N17" s="53"/>
      <c r="O17" s="51">
        <f t="shared" si="3"/>
        <v>0</v>
      </c>
      <c r="P17" s="54"/>
      <c r="Q17" s="51">
        <f t="shared" si="4"/>
        <v>0</v>
      </c>
      <c r="R17" s="12"/>
    </row>
    <row r="18" spans="1:31" ht="25" customHeight="1">
      <c r="B18" s="26" t="s">
        <v>8</v>
      </c>
      <c r="C18" s="27"/>
      <c r="D18" s="50"/>
      <c r="F18" s="51">
        <v>0</v>
      </c>
      <c r="G18" s="12"/>
      <c r="H18" s="52" t="s">
        <v>50</v>
      </c>
      <c r="I18" s="12"/>
      <c r="J18" s="24">
        <f t="shared" si="0"/>
        <v>0</v>
      </c>
      <c r="K18" s="24">
        <f t="shared" si="1"/>
        <v>0</v>
      </c>
      <c r="L18" s="12"/>
      <c r="M18" s="51">
        <f t="shared" ref="M18:M21" si="5">K18</f>
        <v>0</v>
      </c>
      <c r="N18" s="53"/>
      <c r="O18" s="51">
        <f t="shared" ref="O18:O21" si="6">K18</f>
        <v>0</v>
      </c>
      <c r="P18" s="54"/>
      <c r="Q18" s="51">
        <f t="shared" ref="Q18:Q21" si="7">K18</f>
        <v>0</v>
      </c>
    </row>
    <row r="19" spans="1:31" s="10" customFormat="1" ht="25" customHeight="1">
      <c r="A19" s="16"/>
      <c r="B19" s="26" t="s">
        <v>9</v>
      </c>
      <c r="C19" s="27"/>
      <c r="D19" s="50"/>
      <c r="E19" s="16"/>
      <c r="F19" s="51">
        <v>0</v>
      </c>
      <c r="G19" s="12"/>
      <c r="H19" s="52" t="s">
        <v>50</v>
      </c>
      <c r="I19" s="12"/>
      <c r="J19" s="24">
        <f t="shared" si="0"/>
        <v>0</v>
      </c>
      <c r="K19" s="24">
        <f t="shared" si="1"/>
        <v>0</v>
      </c>
      <c r="L19" s="12"/>
      <c r="M19" s="51">
        <f t="shared" si="5"/>
        <v>0</v>
      </c>
      <c r="N19" s="53"/>
      <c r="O19" s="51">
        <f t="shared" si="6"/>
        <v>0</v>
      </c>
      <c r="P19" s="54"/>
      <c r="Q19" s="51">
        <f t="shared" si="7"/>
        <v>0</v>
      </c>
      <c r="R19" s="8"/>
      <c r="S19" s="16"/>
      <c r="W19" s="16"/>
      <c r="X19" s="16"/>
    </row>
    <row r="20" spans="1:31" ht="25" customHeight="1">
      <c r="B20" s="23" t="s">
        <v>10</v>
      </c>
      <c r="C20" s="27"/>
      <c r="D20" s="50"/>
      <c r="F20" s="51">
        <v>0</v>
      </c>
      <c r="G20" s="12"/>
      <c r="H20" s="52" t="s">
        <v>50</v>
      </c>
      <c r="I20" s="12"/>
      <c r="J20" s="24">
        <f t="shared" si="0"/>
        <v>0</v>
      </c>
      <c r="K20" s="24">
        <f t="shared" si="1"/>
        <v>0</v>
      </c>
      <c r="L20" s="12"/>
      <c r="M20" s="51">
        <f t="shared" si="5"/>
        <v>0</v>
      </c>
      <c r="N20" s="53"/>
      <c r="O20" s="51">
        <f t="shared" si="6"/>
        <v>0</v>
      </c>
      <c r="P20" s="54"/>
      <c r="Q20" s="51">
        <f t="shared" si="7"/>
        <v>0</v>
      </c>
      <c r="R20" s="12"/>
    </row>
    <row r="21" spans="1:31" ht="25" customHeight="1">
      <c r="B21" s="23" t="s">
        <v>11</v>
      </c>
      <c r="C21" s="27"/>
      <c r="D21" s="50"/>
      <c r="F21" s="51">
        <v>0</v>
      </c>
      <c r="G21" s="12"/>
      <c r="H21" s="52" t="s">
        <v>50</v>
      </c>
      <c r="I21" s="12"/>
      <c r="J21" s="24">
        <f t="shared" si="0"/>
        <v>0</v>
      </c>
      <c r="K21" s="24">
        <f t="shared" si="1"/>
        <v>0</v>
      </c>
      <c r="L21" s="12"/>
      <c r="M21" s="51">
        <f t="shared" si="5"/>
        <v>0</v>
      </c>
      <c r="N21" s="53"/>
      <c r="O21" s="51">
        <f t="shared" si="6"/>
        <v>0</v>
      </c>
      <c r="P21" s="54"/>
      <c r="Q21" s="51">
        <f t="shared" si="7"/>
        <v>0</v>
      </c>
      <c r="R21" s="12"/>
    </row>
    <row r="22" spans="1:31" ht="25" customHeight="1">
      <c r="B22" s="23" t="s">
        <v>86</v>
      </c>
      <c r="C22" s="27"/>
      <c r="D22" s="50"/>
      <c r="F22" s="51">
        <v>0</v>
      </c>
      <c r="G22" s="12"/>
      <c r="H22" s="52" t="s">
        <v>50</v>
      </c>
      <c r="I22" s="12"/>
      <c r="J22" s="24">
        <f t="shared" si="0"/>
        <v>0</v>
      </c>
      <c r="K22" s="24">
        <f t="shared" si="1"/>
        <v>0</v>
      </c>
      <c r="L22" s="12"/>
      <c r="M22" s="51">
        <f t="shared" ref="M22:M23" si="8">K22</f>
        <v>0</v>
      </c>
      <c r="N22" s="53"/>
      <c r="O22" s="51">
        <f t="shared" ref="O22:O23" si="9">K22</f>
        <v>0</v>
      </c>
      <c r="P22" s="54"/>
      <c r="Q22" s="51">
        <f t="shared" ref="Q22:Q23" si="10">K22</f>
        <v>0</v>
      </c>
      <c r="R22" s="12"/>
    </row>
    <row r="23" spans="1:31" ht="25" customHeight="1">
      <c r="B23" s="56" t="s">
        <v>76</v>
      </c>
      <c r="C23" s="27"/>
      <c r="D23" s="50"/>
      <c r="F23" s="51">
        <v>0</v>
      </c>
      <c r="G23" s="12"/>
      <c r="H23" s="52" t="s">
        <v>50</v>
      </c>
      <c r="I23" s="12"/>
      <c r="J23" s="24">
        <f t="shared" si="0"/>
        <v>0</v>
      </c>
      <c r="K23" s="24">
        <f t="shared" si="1"/>
        <v>0</v>
      </c>
      <c r="L23" s="12"/>
      <c r="M23" s="51">
        <f t="shared" si="8"/>
        <v>0</v>
      </c>
      <c r="N23" s="53"/>
      <c r="O23" s="51">
        <f t="shared" si="9"/>
        <v>0</v>
      </c>
      <c r="P23" s="54"/>
      <c r="Q23" s="51">
        <f t="shared" si="10"/>
        <v>0</v>
      </c>
      <c r="R23" s="12"/>
    </row>
    <row r="24" spans="1:31" ht="25" customHeight="1">
      <c r="B24" s="56" t="s">
        <v>77</v>
      </c>
      <c r="C24" s="27"/>
      <c r="D24" s="50"/>
      <c r="F24" s="51">
        <v>0</v>
      </c>
      <c r="G24" s="12"/>
      <c r="H24" s="52" t="s">
        <v>50</v>
      </c>
      <c r="I24" s="12"/>
      <c r="J24" s="24">
        <f t="shared" si="0"/>
        <v>0</v>
      </c>
      <c r="K24" s="24">
        <f t="shared" si="1"/>
        <v>0</v>
      </c>
      <c r="L24" s="12"/>
      <c r="M24" s="51">
        <f t="shared" si="2"/>
        <v>0</v>
      </c>
      <c r="N24" s="53"/>
      <c r="O24" s="51">
        <f t="shared" si="3"/>
        <v>0</v>
      </c>
      <c r="P24" s="54"/>
      <c r="Q24" s="51">
        <f t="shared" si="4"/>
        <v>0</v>
      </c>
      <c r="R24" s="12"/>
      <c r="Z24" s="49"/>
      <c r="AA24" s="49"/>
      <c r="AB24" s="49"/>
      <c r="AC24" s="49"/>
      <c r="AD24" s="49"/>
      <c r="AE24" s="49"/>
    </row>
    <row r="25" spans="1:31" ht="25" customHeight="1">
      <c r="G25" s="12"/>
      <c r="H25" s="31"/>
      <c r="I25" s="12"/>
      <c r="J25" s="12"/>
      <c r="K25" s="41">
        <f>SUM(K15:K24)</f>
        <v>0</v>
      </c>
      <c r="L25" s="12"/>
      <c r="M25" s="41">
        <f>SUM(M15:M24)</f>
        <v>0</v>
      </c>
      <c r="N25" s="12"/>
      <c r="O25" s="41">
        <f>SUM(O15:O24)</f>
        <v>0</v>
      </c>
      <c r="P25" s="32"/>
      <c r="Q25" s="41">
        <f>SUM(Q15:Q24)</f>
        <v>0</v>
      </c>
      <c r="R25" s="12"/>
    </row>
    <row r="26" spans="1:31" ht="25" customHeight="1">
      <c r="B26" s="40" t="s">
        <v>106</v>
      </c>
      <c r="C26" s="40"/>
      <c r="D26" s="40"/>
      <c r="E26" s="40"/>
      <c r="F26" s="40"/>
      <c r="G26" s="12"/>
      <c r="H26" s="31"/>
      <c r="I26" s="12"/>
      <c r="J26" s="12"/>
      <c r="K26" s="31"/>
      <c r="L26" s="12"/>
      <c r="M26" s="31"/>
      <c r="N26" s="12"/>
      <c r="O26" s="31"/>
      <c r="P26" s="32"/>
      <c r="Q26" s="31"/>
      <c r="R26" s="12"/>
    </row>
    <row r="27" spans="1:31" ht="56" customHeight="1">
      <c r="A27" s="14"/>
      <c r="B27" s="48" t="s">
        <v>67</v>
      </c>
      <c r="C27" s="33"/>
      <c r="D27" s="17" t="s">
        <v>55</v>
      </c>
      <c r="F27" s="18" t="s">
        <v>99</v>
      </c>
      <c r="G27" s="8"/>
      <c r="H27" s="19" t="str">
        <f>$H$109</f>
        <v>Fqcy</v>
      </c>
      <c r="I27" s="8"/>
      <c r="J27" s="8"/>
      <c r="K27" s="20" t="str">
        <f>$K$109</f>
        <v>Now (Annual)</v>
      </c>
      <c r="L27" s="12"/>
      <c r="M27" s="21" t="str">
        <f>$M$109</f>
        <v>In Retirement</v>
      </c>
      <c r="N27" s="8"/>
      <c r="O27" s="21" t="str">
        <f>$O$109</f>
        <v>First Name 1 Only (if First Name 2 Dies)</v>
      </c>
      <c r="P27" s="10"/>
      <c r="Q27" s="21" t="str">
        <f>$Q$109</f>
        <v>First Name 2 Only (if First Name 1 Dies)</v>
      </c>
      <c r="R27" s="12"/>
    </row>
    <row r="28" spans="1:31" ht="25" customHeight="1">
      <c r="B28" s="26" t="s">
        <v>87</v>
      </c>
      <c r="D28" s="50"/>
      <c r="E28" s="14"/>
      <c r="F28" s="51">
        <v>0</v>
      </c>
      <c r="G28" s="12"/>
      <c r="H28" s="52" t="s">
        <v>50</v>
      </c>
      <c r="I28" s="12"/>
      <c r="J28" s="24">
        <f>IF(H28="m",F28*12,IF(H28="q",F28*4,IF(H28="A",F28,IF(H28="w",F28*52,))))</f>
        <v>0</v>
      </c>
      <c r="K28" s="24">
        <f t="shared" ref="K28:K42" si="11">IF($O$7="yes",CEILING(J28,100),J28)</f>
        <v>0</v>
      </c>
      <c r="L28" s="16"/>
      <c r="M28" s="51">
        <f>K28</f>
        <v>0</v>
      </c>
      <c r="N28" s="12"/>
      <c r="O28" s="51">
        <f>K28</f>
        <v>0</v>
      </c>
      <c r="P28" s="13"/>
      <c r="Q28" s="51">
        <f>K28</f>
        <v>0</v>
      </c>
      <c r="R28" s="12"/>
    </row>
    <row r="29" spans="1:31" ht="25" customHeight="1">
      <c r="B29" s="26" t="s">
        <v>88</v>
      </c>
      <c r="D29" s="50"/>
      <c r="E29" s="14"/>
      <c r="F29" s="51">
        <v>0</v>
      </c>
      <c r="G29" s="12"/>
      <c r="H29" s="52" t="s">
        <v>50</v>
      </c>
      <c r="I29" s="12"/>
      <c r="J29" s="24">
        <f t="shared" ref="J29:J30" si="12">IF(H29="m",F29*12,IF(H29="q",F29*4,IF(H29="A",F29,IF(H29="w",F29*52,))))</f>
        <v>0</v>
      </c>
      <c r="K29" s="24">
        <f t="shared" si="11"/>
        <v>0</v>
      </c>
      <c r="L29" s="16"/>
      <c r="M29" s="51">
        <f t="shared" ref="M29:M30" si="13">K29</f>
        <v>0</v>
      </c>
      <c r="N29" s="12"/>
      <c r="O29" s="51">
        <f t="shared" ref="O29:O30" si="14">K29</f>
        <v>0</v>
      </c>
      <c r="P29" s="13"/>
      <c r="Q29" s="51">
        <f t="shared" ref="Q29:Q30" si="15">K29</f>
        <v>0</v>
      </c>
      <c r="R29" s="12"/>
    </row>
    <row r="30" spans="1:31" ht="25" customHeight="1">
      <c r="B30" s="26" t="s">
        <v>12</v>
      </c>
      <c r="D30" s="50"/>
      <c r="E30" s="14"/>
      <c r="F30" s="51">
        <v>0</v>
      </c>
      <c r="G30" s="12"/>
      <c r="H30" s="52" t="s">
        <v>50</v>
      </c>
      <c r="I30" s="12"/>
      <c r="J30" s="24">
        <f t="shared" si="12"/>
        <v>0</v>
      </c>
      <c r="K30" s="24">
        <f t="shared" si="11"/>
        <v>0</v>
      </c>
      <c r="L30" s="16"/>
      <c r="M30" s="51">
        <f t="shared" si="13"/>
        <v>0</v>
      </c>
      <c r="N30" s="12"/>
      <c r="O30" s="51">
        <f t="shared" si="14"/>
        <v>0</v>
      </c>
      <c r="P30" s="13"/>
      <c r="Q30" s="51">
        <f t="shared" si="15"/>
        <v>0</v>
      </c>
      <c r="R30" s="12"/>
    </row>
    <row r="31" spans="1:31" ht="25" customHeight="1">
      <c r="B31" s="23" t="s">
        <v>13</v>
      </c>
      <c r="C31" s="27"/>
      <c r="D31" s="50"/>
      <c r="F31" s="51">
        <v>0</v>
      </c>
      <c r="G31" s="12"/>
      <c r="H31" s="52" t="s">
        <v>50</v>
      </c>
      <c r="I31" s="12"/>
      <c r="J31" s="24">
        <f t="shared" ref="J31:J42" si="16">IF(H31="m",F31*12,IF(H31="q",F31*4,IF(H31="A",F31,IF(H31="w",F31*52,))))</f>
        <v>0</v>
      </c>
      <c r="K31" s="24">
        <f t="shared" si="11"/>
        <v>0</v>
      </c>
      <c r="L31" s="16"/>
      <c r="M31" s="51">
        <f t="shared" ref="M31:M42" si="17">K31</f>
        <v>0</v>
      </c>
      <c r="N31" s="12"/>
      <c r="O31" s="51">
        <f t="shared" ref="O31:O42" si="18">K31</f>
        <v>0</v>
      </c>
      <c r="P31" s="13"/>
      <c r="Q31" s="51">
        <f t="shared" ref="Q31:Q42" si="19">K31</f>
        <v>0</v>
      </c>
      <c r="R31" s="12"/>
    </row>
    <row r="32" spans="1:31" ht="25" customHeight="1">
      <c r="B32" s="23" t="s">
        <v>14</v>
      </c>
      <c r="C32" s="27"/>
      <c r="D32" s="50"/>
      <c r="F32" s="51">
        <v>0</v>
      </c>
      <c r="G32" s="12"/>
      <c r="H32" s="52" t="s">
        <v>50</v>
      </c>
      <c r="I32" s="12"/>
      <c r="J32" s="24">
        <f t="shared" si="16"/>
        <v>0</v>
      </c>
      <c r="K32" s="24">
        <f t="shared" si="11"/>
        <v>0</v>
      </c>
      <c r="L32" s="16"/>
      <c r="M32" s="51">
        <f t="shared" si="17"/>
        <v>0</v>
      </c>
      <c r="N32" s="12"/>
      <c r="O32" s="51">
        <f t="shared" si="18"/>
        <v>0</v>
      </c>
      <c r="P32" s="13"/>
      <c r="Q32" s="51">
        <f t="shared" si="19"/>
        <v>0</v>
      </c>
      <c r="R32" s="12"/>
    </row>
    <row r="33" spans="1:22" ht="25" customHeight="1">
      <c r="B33" s="23" t="s">
        <v>15</v>
      </c>
      <c r="C33" s="27"/>
      <c r="D33" s="50"/>
      <c r="F33" s="51">
        <v>0</v>
      </c>
      <c r="G33" s="12"/>
      <c r="H33" s="52" t="s">
        <v>50</v>
      </c>
      <c r="I33" s="12"/>
      <c r="J33" s="24">
        <f t="shared" si="16"/>
        <v>0</v>
      </c>
      <c r="K33" s="24">
        <f t="shared" si="11"/>
        <v>0</v>
      </c>
      <c r="L33" s="16"/>
      <c r="M33" s="51">
        <f t="shared" si="17"/>
        <v>0</v>
      </c>
      <c r="N33" s="12"/>
      <c r="O33" s="51">
        <f t="shared" si="18"/>
        <v>0</v>
      </c>
      <c r="P33" s="13"/>
      <c r="Q33" s="51">
        <f t="shared" si="19"/>
        <v>0</v>
      </c>
      <c r="R33" s="12"/>
    </row>
    <row r="34" spans="1:22" s="14" customFormat="1" ht="25" customHeight="1">
      <c r="A34" s="16"/>
      <c r="B34" s="23" t="s">
        <v>16</v>
      </c>
      <c r="C34" s="27"/>
      <c r="D34" s="50"/>
      <c r="E34" s="16"/>
      <c r="F34" s="51">
        <v>0</v>
      </c>
      <c r="G34" s="12"/>
      <c r="H34" s="52" t="s">
        <v>50</v>
      </c>
      <c r="I34" s="12"/>
      <c r="J34" s="24">
        <f t="shared" si="16"/>
        <v>0</v>
      </c>
      <c r="K34" s="24">
        <f t="shared" si="11"/>
        <v>0</v>
      </c>
      <c r="L34" s="16"/>
      <c r="M34" s="51">
        <f t="shared" si="17"/>
        <v>0</v>
      </c>
      <c r="N34" s="12"/>
      <c r="O34" s="51">
        <f t="shared" si="18"/>
        <v>0</v>
      </c>
      <c r="P34" s="13"/>
      <c r="Q34" s="51">
        <f t="shared" si="19"/>
        <v>0</v>
      </c>
      <c r="R34" s="34"/>
    </row>
    <row r="35" spans="1:22" ht="25" customHeight="1">
      <c r="B35" s="23" t="s">
        <v>17</v>
      </c>
      <c r="C35" s="27"/>
      <c r="D35" s="50"/>
      <c r="F35" s="51">
        <v>0</v>
      </c>
      <c r="G35" s="12"/>
      <c r="H35" s="52" t="s">
        <v>50</v>
      </c>
      <c r="I35" s="12"/>
      <c r="J35" s="24">
        <f t="shared" si="16"/>
        <v>0</v>
      </c>
      <c r="K35" s="24">
        <f t="shared" si="11"/>
        <v>0</v>
      </c>
      <c r="L35" s="16"/>
      <c r="M35" s="51">
        <f t="shared" si="17"/>
        <v>0</v>
      </c>
      <c r="N35" s="12"/>
      <c r="O35" s="51">
        <f t="shared" si="18"/>
        <v>0</v>
      </c>
      <c r="P35" s="13"/>
      <c r="Q35" s="51">
        <f t="shared" si="19"/>
        <v>0</v>
      </c>
      <c r="R35" s="12"/>
      <c r="T35" s="49"/>
      <c r="U35" s="49"/>
      <c r="V35" s="49"/>
    </row>
    <row r="36" spans="1:22" ht="25" customHeight="1">
      <c r="B36" s="23" t="s">
        <v>18</v>
      </c>
      <c r="C36" s="27"/>
      <c r="D36" s="50"/>
      <c r="F36" s="51">
        <v>0</v>
      </c>
      <c r="G36" s="12"/>
      <c r="H36" s="52" t="s">
        <v>50</v>
      </c>
      <c r="I36" s="12"/>
      <c r="J36" s="24">
        <f t="shared" si="16"/>
        <v>0</v>
      </c>
      <c r="K36" s="24">
        <f t="shared" si="11"/>
        <v>0</v>
      </c>
      <c r="L36" s="16"/>
      <c r="M36" s="51">
        <f t="shared" si="17"/>
        <v>0</v>
      </c>
      <c r="N36" s="12"/>
      <c r="O36" s="51">
        <f t="shared" si="18"/>
        <v>0</v>
      </c>
      <c r="P36" s="13"/>
      <c r="Q36" s="51">
        <f t="shared" si="19"/>
        <v>0</v>
      </c>
      <c r="R36" s="12"/>
      <c r="T36" s="49"/>
      <c r="U36" s="49"/>
      <c r="V36" s="49"/>
    </row>
    <row r="37" spans="1:22" ht="25" customHeight="1">
      <c r="B37" s="23" t="s">
        <v>19</v>
      </c>
      <c r="C37" s="27"/>
      <c r="D37" s="50"/>
      <c r="F37" s="51">
        <v>0</v>
      </c>
      <c r="G37" s="12"/>
      <c r="H37" s="52" t="s">
        <v>50</v>
      </c>
      <c r="I37" s="12"/>
      <c r="J37" s="24">
        <f t="shared" si="16"/>
        <v>0</v>
      </c>
      <c r="K37" s="24">
        <f t="shared" si="11"/>
        <v>0</v>
      </c>
      <c r="L37" s="16"/>
      <c r="M37" s="51">
        <f t="shared" si="17"/>
        <v>0</v>
      </c>
      <c r="N37" s="12"/>
      <c r="O37" s="51">
        <f t="shared" si="18"/>
        <v>0</v>
      </c>
      <c r="P37" s="13"/>
      <c r="Q37" s="51">
        <f t="shared" si="19"/>
        <v>0</v>
      </c>
      <c r="R37" s="12"/>
    </row>
    <row r="38" spans="1:22" ht="25" customHeight="1">
      <c r="B38" s="23" t="s">
        <v>20</v>
      </c>
      <c r="C38" s="27"/>
      <c r="D38" s="50"/>
      <c r="F38" s="51">
        <v>0</v>
      </c>
      <c r="G38" s="12"/>
      <c r="H38" s="52" t="s">
        <v>50</v>
      </c>
      <c r="I38" s="12"/>
      <c r="J38" s="24">
        <f t="shared" si="16"/>
        <v>0</v>
      </c>
      <c r="K38" s="24">
        <f t="shared" si="11"/>
        <v>0</v>
      </c>
      <c r="L38" s="16"/>
      <c r="M38" s="51">
        <f t="shared" si="17"/>
        <v>0</v>
      </c>
      <c r="N38" s="12"/>
      <c r="O38" s="51">
        <f t="shared" si="18"/>
        <v>0</v>
      </c>
      <c r="P38" s="13"/>
      <c r="Q38" s="51">
        <f t="shared" si="19"/>
        <v>0</v>
      </c>
      <c r="R38" s="12"/>
    </row>
    <row r="39" spans="1:22" ht="25" customHeight="1">
      <c r="B39" s="23" t="s">
        <v>21</v>
      </c>
      <c r="C39" s="27"/>
      <c r="D39" s="50"/>
      <c r="F39" s="51">
        <v>0</v>
      </c>
      <c r="G39" s="12"/>
      <c r="H39" s="52" t="s">
        <v>50</v>
      </c>
      <c r="I39" s="12"/>
      <c r="J39" s="24">
        <f t="shared" si="16"/>
        <v>0</v>
      </c>
      <c r="K39" s="24">
        <f t="shared" si="11"/>
        <v>0</v>
      </c>
      <c r="L39" s="16"/>
      <c r="M39" s="51">
        <f t="shared" si="17"/>
        <v>0</v>
      </c>
      <c r="N39" s="12"/>
      <c r="O39" s="51">
        <f t="shared" si="18"/>
        <v>0</v>
      </c>
      <c r="P39" s="13"/>
      <c r="Q39" s="51">
        <f t="shared" si="19"/>
        <v>0</v>
      </c>
      <c r="R39" s="12"/>
      <c r="T39" s="42"/>
      <c r="U39" s="14"/>
      <c r="V39" s="14"/>
    </row>
    <row r="40" spans="1:22" ht="25" customHeight="1">
      <c r="B40" s="23" t="s">
        <v>22</v>
      </c>
      <c r="C40" s="27"/>
      <c r="D40" s="50"/>
      <c r="F40" s="51">
        <v>0</v>
      </c>
      <c r="G40" s="12"/>
      <c r="H40" s="52" t="s">
        <v>50</v>
      </c>
      <c r="I40" s="12"/>
      <c r="J40" s="24">
        <f t="shared" si="16"/>
        <v>0</v>
      </c>
      <c r="K40" s="24">
        <f t="shared" si="11"/>
        <v>0</v>
      </c>
      <c r="L40" s="16"/>
      <c r="M40" s="51">
        <f t="shared" si="17"/>
        <v>0</v>
      </c>
      <c r="N40" s="12"/>
      <c r="O40" s="51">
        <f t="shared" si="18"/>
        <v>0</v>
      </c>
      <c r="P40" s="13"/>
      <c r="Q40" s="51">
        <f t="shared" si="19"/>
        <v>0</v>
      </c>
      <c r="R40" s="12"/>
    </row>
    <row r="41" spans="1:22" ht="25" customHeight="1">
      <c r="B41" s="56" t="s">
        <v>76</v>
      </c>
      <c r="C41" s="27"/>
      <c r="D41" s="50"/>
      <c r="F41" s="51">
        <v>0</v>
      </c>
      <c r="G41" s="12"/>
      <c r="H41" s="52" t="s">
        <v>50</v>
      </c>
      <c r="I41" s="12"/>
      <c r="J41" s="24">
        <f t="shared" si="16"/>
        <v>0</v>
      </c>
      <c r="K41" s="24">
        <f t="shared" si="11"/>
        <v>0</v>
      </c>
      <c r="L41" s="16"/>
      <c r="M41" s="51">
        <f t="shared" si="17"/>
        <v>0</v>
      </c>
      <c r="N41" s="12"/>
      <c r="O41" s="51">
        <f t="shared" si="18"/>
        <v>0</v>
      </c>
      <c r="P41" s="13"/>
      <c r="Q41" s="51">
        <f t="shared" si="19"/>
        <v>0</v>
      </c>
      <c r="R41" s="12"/>
    </row>
    <row r="42" spans="1:22" ht="25" customHeight="1">
      <c r="B42" s="57" t="s">
        <v>77</v>
      </c>
      <c r="D42" s="50"/>
      <c r="F42" s="51">
        <v>0</v>
      </c>
      <c r="G42" s="12"/>
      <c r="H42" s="52" t="s">
        <v>50</v>
      </c>
      <c r="I42" s="12"/>
      <c r="J42" s="24">
        <f t="shared" si="16"/>
        <v>0</v>
      </c>
      <c r="K42" s="24">
        <f t="shared" si="11"/>
        <v>0</v>
      </c>
      <c r="L42" s="16"/>
      <c r="M42" s="51">
        <f t="shared" si="17"/>
        <v>0</v>
      </c>
      <c r="N42" s="12"/>
      <c r="O42" s="51">
        <f t="shared" si="18"/>
        <v>0</v>
      </c>
      <c r="P42" s="13"/>
      <c r="Q42" s="51">
        <f t="shared" si="19"/>
        <v>0</v>
      </c>
      <c r="R42" s="12"/>
    </row>
    <row r="43" spans="1:22" ht="25" customHeight="1">
      <c r="G43" s="12"/>
      <c r="H43" s="31"/>
      <c r="I43" s="12"/>
      <c r="J43" s="12"/>
      <c r="K43" s="41">
        <f>SUM(K28:K42)</f>
        <v>0</v>
      </c>
      <c r="L43" s="12"/>
      <c r="M43" s="41">
        <f>SUM(M28:M42)</f>
        <v>0</v>
      </c>
      <c r="N43" s="12"/>
      <c r="O43" s="41">
        <f>SUM(O28:O42)</f>
        <v>0</v>
      </c>
      <c r="P43" s="32"/>
      <c r="Q43" s="41">
        <f>SUM(Q28:Q42)</f>
        <v>0</v>
      </c>
      <c r="R43" s="12"/>
    </row>
    <row r="44" spans="1:22" ht="25" customHeight="1">
      <c r="B44" s="32"/>
      <c r="C44" s="29"/>
      <c r="F44" s="31"/>
      <c r="G44" s="12"/>
      <c r="H44" s="31"/>
      <c r="I44" s="12"/>
      <c r="J44" s="12"/>
      <c r="K44" s="31"/>
      <c r="L44" s="12"/>
      <c r="M44" s="31"/>
      <c r="N44" s="12"/>
      <c r="O44" s="31"/>
      <c r="P44" s="32"/>
      <c r="Q44" s="31"/>
      <c r="R44" s="12"/>
    </row>
    <row r="45" spans="1:22" ht="56" customHeight="1">
      <c r="A45" s="14"/>
      <c r="B45" s="48" t="str">
        <f>CONCATENATE("Car - ",D5)</f>
        <v>Car - First Name 1</v>
      </c>
      <c r="C45" s="35"/>
      <c r="D45" s="17" t="s">
        <v>55</v>
      </c>
      <c r="F45" s="18" t="s">
        <v>99</v>
      </c>
      <c r="G45" s="8"/>
      <c r="H45" s="19" t="str">
        <f>$H$109</f>
        <v>Fqcy</v>
      </c>
      <c r="I45" s="12"/>
      <c r="J45" s="12"/>
      <c r="K45" s="20" t="str">
        <f>$K$109</f>
        <v>Now (Annual)</v>
      </c>
      <c r="L45" s="12"/>
      <c r="M45" s="21" t="str">
        <f>$M$109</f>
        <v>In Retirement</v>
      </c>
      <c r="N45" s="8"/>
      <c r="O45" s="21" t="str">
        <f>$O$109</f>
        <v>First Name 1 Only (if First Name 2 Dies)</v>
      </c>
      <c r="P45" s="10"/>
      <c r="Q45" s="21" t="str">
        <f>$Q$109</f>
        <v>First Name 2 Only (if First Name 1 Dies)</v>
      </c>
      <c r="R45" s="12"/>
    </row>
    <row r="46" spans="1:22" ht="25" customHeight="1">
      <c r="B46" s="23" t="s">
        <v>29</v>
      </c>
      <c r="C46" s="27"/>
      <c r="D46" s="50"/>
      <c r="E46" s="14"/>
      <c r="F46" s="51">
        <v>0</v>
      </c>
      <c r="G46" s="12"/>
      <c r="H46" s="52" t="s">
        <v>50</v>
      </c>
      <c r="I46" s="53"/>
      <c r="J46" s="24">
        <f t="shared" ref="J46:J50" si="20">IF(H46="m",F46*12,IF(H46="q",F46*4,IF(H46="A",F46,IF(H46="w",F46*52,))))</f>
        <v>0</v>
      </c>
      <c r="K46" s="24">
        <f t="shared" ref="K46:K53" si="21">IF($O$7="yes",CEILING(J46,100),J46)</f>
        <v>0</v>
      </c>
      <c r="L46" s="16"/>
      <c r="M46" s="51">
        <f t="shared" ref="M46" si="22">K46</f>
        <v>0</v>
      </c>
      <c r="N46" s="12"/>
      <c r="O46" s="51">
        <f t="shared" ref="O46" si="23">K46</f>
        <v>0</v>
      </c>
      <c r="P46" s="13"/>
      <c r="Q46" s="51">
        <f t="shared" ref="Q46" si="24">K46</f>
        <v>0</v>
      </c>
      <c r="R46" s="12"/>
    </row>
    <row r="47" spans="1:22" ht="25" customHeight="1">
      <c r="B47" s="23" t="s">
        <v>24</v>
      </c>
      <c r="C47" s="27"/>
      <c r="D47" s="50"/>
      <c r="F47" s="51">
        <v>0</v>
      </c>
      <c r="G47" s="12"/>
      <c r="H47" s="52" t="s">
        <v>50</v>
      </c>
      <c r="I47" s="53"/>
      <c r="J47" s="24">
        <f t="shared" si="20"/>
        <v>0</v>
      </c>
      <c r="K47" s="24">
        <f t="shared" si="21"/>
        <v>0</v>
      </c>
      <c r="L47" s="16"/>
      <c r="M47" s="51">
        <f t="shared" ref="M47:M53" si="25">K47</f>
        <v>0</v>
      </c>
      <c r="N47" s="12"/>
      <c r="O47" s="51">
        <f t="shared" ref="O47:O53" si="26">K47</f>
        <v>0</v>
      </c>
      <c r="P47" s="13"/>
      <c r="Q47" s="51">
        <f t="shared" ref="Q47:Q53" si="27">K47</f>
        <v>0</v>
      </c>
      <c r="R47" s="12"/>
    </row>
    <row r="48" spans="1:22" ht="25" customHeight="1">
      <c r="B48" s="23" t="s">
        <v>78</v>
      </c>
      <c r="C48" s="27"/>
      <c r="D48" s="50"/>
      <c r="F48" s="51">
        <v>0</v>
      </c>
      <c r="G48" s="12"/>
      <c r="H48" s="52" t="s">
        <v>50</v>
      </c>
      <c r="I48" s="53"/>
      <c r="J48" s="24">
        <f t="shared" si="20"/>
        <v>0</v>
      </c>
      <c r="K48" s="24">
        <f t="shared" si="21"/>
        <v>0</v>
      </c>
      <c r="L48" s="16"/>
      <c r="M48" s="51">
        <f t="shared" ref="M48:M50" si="28">K48</f>
        <v>0</v>
      </c>
      <c r="N48" s="12"/>
      <c r="O48" s="51">
        <f t="shared" ref="O48:O50" si="29">K48</f>
        <v>0</v>
      </c>
      <c r="P48" s="13"/>
      <c r="Q48" s="51">
        <f t="shared" ref="Q48:Q50" si="30">K48</f>
        <v>0</v>
      </c>
      <c r="R48" s="12"/>
    </row>
    <row r="49" spans="1:22" ht="25" customHeight="1">
      <c r="B49" s="23" t="s">
        <v>30</v>
      </c>
      <c r="C49" s="27"/>
      <c r="D49" s="50"/>
      <c r="F49" s="51">
        <v>0</v>
      </c>
      <c r="G49" s="12"/>
      <c r="H49" s="52" t="s">
        <v>50</v>
      </c>
      <c r="I49" s="53"/>
      <c r="J49" s="24">
        <f t="shared" si="20"/>
        <v>0</v>
      </c>
      <c r="K49" s="24">
        <f t="shared" si="21"/>
        <v>0</v>
      </c>
      <c r="L49" s="16"/>
      <c r="M49" s="51">
        <f t="shared" si="28"/>
        <v>0</v>
      </c>
      <c r="N49" s="12"/>
      <c r="O49" s="51">
        <f t="shared" si="29"/>
        <v>0</v>
      </c>
      <c r="P49" s="13"/>
      <c r="Q49" s="51">
        <f t="shared" si="30"/>
        <v>0</v>
      </c>
      <c r="R49" s="12"/>
    </row>
    <row r="50" spans="1:22" s="14" customFormat="1" ht="25" customHeight="1">
      <c r="A50" s="16"/>
      <c r="B50" s="23" t="s">
        <v>31</v>
      </c>
      <c r="C50" s="27"/>
      <c r="D50" s="50"/>
      <c r="E50" s="16"/>
      <c r="F50" s="51">
        <v>0</v>
      </c>
      <c r="G50" s="12"/>
      <c r="H50" s="52" t="s">
        <v>50</v>
      </c>
      <c r="I50" s="53"/>
      <c r="J50" s="24">
        <f t="shared" si="20"/>
        <v>0</v>
      </c>
      <c r="K50" s="24">
        <f t="shared" si="21"/>
        <v>0</v>
      </c>
      <c r="L50" s="16"/>
      <c r="M50" s="51">
        <f t="shared" si="28"/>
        <v>0</v>
      </c>
      <c r="N50" s="12"/>
      <c r="O50" s="51">
        <f t="shared" si="29"/>
        <v>0</v>
      </c>
      <c r="P50" s="13"/>
      <c r="Q50" s="51">
        <f t="shared" si="30"/>
        <v>0</v>
      </c>
      <c r="R50" s="34"/>
      <c r="S50" s="16"/>
      <c r="T50" s="16"/>
      <c r="U50" s="16"/>
      <c r="V50" s="16"/>
    </row>
    <row r="51" spans="1:22" s="14" customFormat="1" ht="25" customHeight="1">
      <c r="A51" s="16"/>
      <c r="B51" s="23" t="s">
        <v>90</v>
      </c>
      <c r="C51" s="27"/>
      <c r="D51" s="50"/>
      <c r="E51" s="16"/>
      <c r="F51" s="51">
        <v>0</v>
      </c>
      <c r="G51" s="12"/>
      <c r="H51" s="52" t="s">
        <v>50</v>
      </c>
      <c r="I51" s="53"/>
      <c r="J51" s="24">
        <f t="shared" ref="J51" si="31">IF(H51="m",F51*12,IF(H51="q",F51*4,IF(H51="A",F51,IF(H51="w",F51*52,))))</f>
        <v>0</v>
      </c>
      <c r="K51" s="24">
        <f t="shared" si="21"/>
        <v>0</v>
      </c>
      <c r="L51" s="16"/>
      <c r="M51" s="51">
        <f t="shared" ref="M51" si="32">K51</f>
        <v>0</v>
      </c>
      <c r="N51" s="12"/>
      <c r="O51" s="51">
        <f t="shared" ref="O51" si="33">K51</f>
        <v>0</v>
      </c>
      <c r="P51" s="13"/>
      <c r="Q51" s="51">
        <f t="shared" ref="Q51" si="34">K51</f>
        <v>0</v>
      </c>
      <c r="R51" s="34"/>
      <c r="S51" s="16"/>
      <c r="T51" s="16"/>
      <c r="U51" s="16"/>
      <c r="V51" s="16"/>
    </row>
    <row r="52" spans="1:22" ht="25" customHeight="1">
      <c r="B52" s="23" t="s">
        <v>32</v>
      </c>
      <c r="C52" s="27"/>
      <c r="D52" s="50"/>
      <c r="F52" s="51">
        <v>0</v>
      </c>
      <c r="G52" s="12"/>
      <c r="H52" s="52" t="s">
        <v>50</v>
      </c>
      <c r="I52" s="53"/>
      <c r="J52" s="24">
        <f>IF(H52="m",F52*12,IF(H52="q",F52*4,IF(H52="A",F52,IF(H52="w",F52*52,))))</f>
        <v>0</v>
      </c>
      <c r="K52" s="24">
        <f t="shared" si="21"/>
        <v>0</v>
      </c>
      <c r="L52" s="16"/>
      <c r="M52" s="51">
        <f t="shared" si="25"/>
        <v>0</v>
      </c>
      <c r="N52" s="12"/>
      <c r="O52" s="51">
        <f t="shared" si="26"/>
        <v>0</v>
      </c>
      <c r="P52" s="13"/>
      <c r="Q52" s="51">
        <f t="shared" si="27"/>
        <v>0</v>
      </c>
      <c r="R52" s="12"/>
    </row>
    <row r="53" spans="1:22" ht="25" customHeight="1">
      <c r="B53" s="56" t="s">
        <v>0</v>
      </c>
      <c r="C53" s="27"/>
      <c r="D53" s="50"/>
      <c r="F53" s="51">
        <v>0</v>
      </c>
      <c r="G53" s="12"/>
      <c r="H53" s="52" t="s">
        <v>50</v>
      </c>
      <c r="I53" s="53"/>
      <c r="J53" s="24">
        <f>IF(H53="m",F53*12,IF(H53="q",F53*4,IF(H53="A",F53,IF(H53="w",F53*52,))))</f>
        <v>0</v>
      </c>
      <c r="K53" s="24">
        <f t="shared" si="21"/>
        <v>0</v>
      </c>
      <c r="L53" s="16"/>
      <c r="M53" s="51">
        <f t="shared" si="25"/>
        <v>0</v>
      </c>
      <c r="N53" s="12"/>
      <c r="O53" s="51">
        <f t="shared" si="26"/>
        <v>0</v>
      </c>
      <c r="P53" s="13"/>
      <c r="Q53" s="51">
        <f t="shared" si="27"/>
        <v>0</v>
      </c>
      <c r="R53" s="12"/>
    </row>
    <row r="54" spans="1:22" ht="25" customHeight="1">
      <c r="G54" s="12"/>
      <c r="H54" s="31"/>
      <c r="I54" s="12"/>
      <c r="J54" s="12"/>
      <c r="K54" s="41">
        <f>SUM(K44:K53)</f>
        <v>0</v>
      </c>
      <c r="L54" s="12"/>
      <c r="M54" s="41">
        <f>SUM(M44:M53)</f>
        <v>0</v>
      </c>
      <c r="N54" s="12"/>
      <c r="O54" s="41">
        <f>SUM(O44:O53)</f>
        <v>0</v>
      </c>
      <c r="P54" s="32"/>
      <c r="Q54" s="41">
        <f>SUM(Q44:Q53)</f>
        <v>0</v>
      </c>
      <c r="R54" s="12"/>
    </row>
    <row r="55" spans="1:22" ht="25" customHeight="1">
      <c r="B55" s="13"/>
      <c r="F55" s="16"/>
      <c r="G55" s="12"/>
      <c r="H55" s="28"/>
      <c r="I55" s="12"/>
      <c r="J55" s="12"/>
      <c r="K55" s="16"/>
      <c r="L55" s="12"/>
      <c r="M55" s="16"/>
      <c r="N55" s="12"/>
      <c r="O55" s="16"/>
      <c r="Q55" s="16"/>
      <c r="R55" s="12"/>
      <c r="T55" s="14"/>
      <c r="U55" s="14"/>
      <c r="V55" s="14"/>
    </row>
    <row r="56" spans="1:22" ht="56" customHeight="1">
      <c r="A56" s="14"/>
      <c r="B56" s="48" t="str">
        <f>CONCATENATE("Car - ",D6)</f>
        <v>Car - First Name 2</v>
      </c>
      <c r="C56" s="35"/>
      <c r="D56" s="17" t="s">
        <v>55</v>
      </c>
      <c r="F56" s="18" t="s">
        <v>99</v>
      </c>
      <c r="G56" s="8"/>
      <c r="H56" s="19" t="str">
        <f>$H$109</f>
        <v>Fqcy</v>
      </c>
      <c r="I56" s="12"/>
      <c r="J56" s="12"/>
      <c r="K56" s="20" t="str">
        <f>$K$109</f>
        <v>Now (Annual)</v>
      </c>
      <c r="L56" s="12"/>
      <c r="M56" s="21" t="str">
        <f>$M$109</f>
        <v>In Retirement</v>
      </c>
      <c r="N56" s="8"/>
      <c r="O56" s="21" t="str">
        <f>$O$109</f>
        <v>First Name 1 Only (if First Name 2 Dies)</v>
      </c>
      <c r="P56" s="10"/>
      <c r="Q56" s="21" t="str">
        <f>$Q$109</f>
        <v>First Name 2 Only (if First Name 1 Dies)</v>
      </c>
      <c r="R56" s="12"/>
      <c r="T56" s="14"/>
      <c r="U56" s="14"/>
      <c r="V56" s="14"/>
    </row>
    <row r="57" spans="1:22" ht="25" customHeight="1">
      <c r="B57" s="23" t="s">
        <v>29</v>
      </c>
      <c r="C57" s="27"/>
      <c r="D57" s="50"/>
      <c r="E57" s="14"/>
      <c r="F57" s="51">
        <v>0</v>
      </c>
      <c r="G57" s="12"/>
      <c r="H57" s="52" t="s">
        <v>50</v>
      </c>
      <c r="I57" s="12"/>
      <c r="J57" s="24">
        <f t="shared" ref="J57:J63" si="35">IF(H57="m",F57*12,IF(H57="q",F57*4,IF(H57="A",F57,IF(H57="w",F57*52,))))</f>
        <v>0</v>
      </c>
      <c r="K57" s="24">
        <f t="shared" ref="K57:K64" si="36">IF($O$7="yes",CEILING(J57,100),J57)</f>
        <v>0</v>
      </c>
      <c r="L57" s="16"/>
      <c r="M57" s="51">
        <f t="shared" ref="M57" si="37">K57</f>
        <v>0</v>
      </c>
      <c r="N57" s="12"/>
      <c r="O57" s="51">
        <f t="shared" ref="O57" si="38">K57</f>
        <v>0</v>
      </c>
      <c r="P57" s="13"/>
      <c r="Q57" s="51">
        <f t="shared" ref="Q57" si="39">K57</f>
        <v>0</v>
      </c>
      <c r="R57" s="12"/>
    </row>
    <row r="58" spans="1:22" ht="25" customHeight="1">
      <c r="B58" s="23" t="s">
        <v>24</v>
      </c>
      <c r="C58" s="27"/>
      <c r="D58" s="50"/>
      <c r="F58" s="51">
        <v>0</v>
      </c>
      <c r="G58" s="12"/>
      <c r="H58" s="52" t="s">
        <v>50</v>
      </c>
      <c r="I58" s="12"/>
      <c r="J58" s="24">
        <f t="shared" si="35"/>
        <v>0</v>
      </c>
      <c r="K58" s="24">
        <f t="shared" si="36"/>
        <v>0</v>
      </c>
      <c r="L58" s="16"/>
      <c r="M58" s="51">
        <f t="shared" ref="M58:M64" si="40">K58</f>
        <v>0</v>
      </c>
      <c r="N58" s="12"/>
      <c r="O58" s="51">
        <f t="shared" ref="O58:O64" si="41">K58</f>
        <v>0</v>
      </c>
      <c r="P58" s="13"/>
      <c r="Q58" s="51">
        <f t="shared" ref="Q58:Q64" si="42">K58</f>
        <v>0</v>
      </c>
      <c r="R58" s="12"/>
    </row>
    <row r="59" spans="1:22" ht="25" customHeight="1">
      <c r="B59" s="23" t="s">
        <v>78</v>
      </c>
      <c r="C59" s="27"/>
      <c r="D59" s="50"/>
      <c r="F59" s="51">
        <v>0</v>
      </c>
      <c r="G59" s="12"/>
      <c r="H59" s="52" t="s">
        <v>50</v>
      </c>
      <c r="I59" s="12"/>
      <c r="J59" s="24">
        <f t="shared" si="35"/>
        <v>0</v>
      </c>
      <c r="K59" s="24">
        <f t="shared" si="36"/>
        <v>0</v>
      </c>
      <c r="L59" s="16"/>
      <c r="M59" s="51">
        <f t="shared" si="40"/>
        <v>0</v>
      </c>
      <c r="N59" s="12"/>
      <c r="O59" s="51">
        <f t="shared" si="41"/>
        <v>0</v>
      </c>
      <c r="P59" s="13"/>
      <c r="Q59" s="51">
        <f t="shared" si="42"/>
        <v>0</v>
      </c>
      <c r="R59" s="12"/>
    </row>
    <row r="60" spans="1:22" ht="25" customHeight="1">
      <c r="B60" s="23" t="s">
        <v>30</v>
      </c>
      <c r="C60" s="27"/>
      <c r="D60" s="50"/>
      <c r="F60" s="51">
        <v>0</v>
      </c>
      <c r="G60" s="12"/>
      <c r="H60" s="52" t="s">
        <v>50</v>
      </c>
      <c r="I60" s="12"/>
      <c r="J60" s="24">
        <f t="shared" si="35"/>
        <v>0</v>
      </c>
      <c r="K60" s="24">
        <f t="shared" si="36"/>
        <v>0</v>
      </c>
      <c r="L60" s="16"/>
      <c r="M60" s="51">
        <f t="shared" si="40"/>
        <v>0</v>
      </c>
      <c r="N60" s="12"/>
      <c r="O60" s="51">
        <f t="shared" si="41"/>
        <v>0</v>
      </c>
      <c r="P60" s="13"/>
      <c r="Q60" s="51">
        <f t="shared" si="42"/>
        <v>0</v>
      </c>
      <c r="R60" s="12"/>
    </row>
    <row r="61" spans="1:22" s="14" customFormat="1" ht="25" customHeight="1">
      <c r="A61" s="16"/>
      <c r="B61" s="23" t="s">
        <v>31</v>
      </c>
      <c r="C61" s="27"/>
      <c r="D61" s="50"/>
      <c r="E61" s="16"/>
      <c r="F61" s="51">
        <v>0</v>
      </c>
      <c r="G61" s="12"/>
      <c r="H61" s="52" t="s">
        <v>50</v>
      </c>
      <c r="I61" s="12"/>
      <c r="J61" s="24">
        <f t="shared" si="35"/>
        <v>0</v>
      </c>
      <c r="K61" s="24">
        <f t="shared" si="36"/>
        <v>0</v>
      </c>
      <c r="L61" s="16"/>
      <c r="M61" s="51">
        <f t="shared" si="40"/>
        <v>0</v>
      </c>
      <c r="N61" s="12"/>
      <c r="O61" s="51">
        <f t="shared" si="41"/>
        <v>0</v>
      </c>
      <c r="P61" s="13"/>
      <c r="Q61" s="51">
        <f t="shared" si="42"/>
        <v>0</v>
      </c>
      <c r="R61" s="34"/>
      <c r="T61" s="16"/>
      <c r="U61" s="16"/>
      <c r="V61" s="16"/>
    </row>
    <row r="62" spans="1:22" s="14" customFormat="1" ht="25" customHeight="1">
      <c r="A62" s="16"/>
      <c r="B62" s="23" t="s">
        <v>90</v>
      </c>
      <c r="C62" s="27"/>
      <c r="D62" s="50"/>
      <c r="E62" s="16"/>
      <c r="F62" s="51">
        <v>0</v>
      </c>
      <c r="G62" s="12"/>
      <c r="H62" s="52" t="s">
        <v>50</v>
      </c>
      <c r="I62" s="12"/>
      <c r="J62" s="24">
        <f t="shared" si="35"/>
        <v>0</v>
      </c>
      <c r="K62" s="24">
        <f t="shared" si="36"/>
        <v>0</v>
      </c>
      <c r="L62" s="16"/>
      <c r="M62" s="51">
        <f t="shared" si="40"/>
        <v>0</v>
      </c>
      <c r="N62" s="12"/>
      <c r="O62" s="51">
        <f t="shared" si="41"/>
        <v>0</v>
      </c>
      <c r="P62" s="13"/>
      <c r="Q62" s="51">
        <f t="shared" si="42"/>
        <v>0</v>
      </c>
      <c r="R62" s="34"/>
      <c r="T62" s="16"/>
      <c r="U62" s="16"/>
      <c r="V62" s="16"/>
    </row>
    <row r="63" spans="1:22" ht="25" customHeight="1">
      <c r="B63" s="23" t="s">
        <v>32</v>
      </c>
      <c r="C63" s="27"/>
      <c r="D63" s="50"/>
      <c r="F63" s="51">
        <v>0</v>
      </c>
      <c r="G63" s="12"/>
      <c r="H63" s="52" t="s">
        <v>50</v>
      </c>
      <c r="I63" s="12"/>
      <c r="J63" s="24">
        <f t="shared" si="35"/>
        <v>0</v>
      </c>
      <c r="K63" s="24">
        <f t="shared" si="36"/>
        <v>0</v>
      </c>
      <c r="L63" s="16"/>
      <c r="M63" s="51">
        <f t="shared" si="40"/>
        <v>0</v>
      </c>
      <c r="N63" s="12"/>
      <c r="O63" s="51">
        <f t="shared" si="41"/>
        <v>0</v>
      </c>
      <c r="P63" s="13"/>
      <c r="Q63" s="51">
        <f t="shared" si="42"/>
        <v>0</v>
      </c>
      <c r="R63" s="12"/>
    </row>
    <row r="64" spans="1:22" ht="25" customHeight="1">
      <c r="B64" s="56" t="s">
        <v>0</v>
      </c>
      <c r="C64" s="27"/>
      <c r="D64" s="50"/>
      <c r="F64" s="51">
        <v>0</v>
      </c>
      <c r="G64" s="12"/>
      <c r="H64" s="52" t="s">
        <v>50</v>
      </c>
      <c r="I64" s="12"/>
      <c r="J64" s="24">
        <f>IF(H64="m",F64*12,IF(H64="q",F64*4,IF(H64="A",F64,IF(H64="w",F64*52,))))</f>
        <v>0</v>
      </c>
      <c r="K64" s="24">
        <f t="shared" si="36"/>
        <v>0</v>
      </c>
      <c r="L64" s="16"/>
      <c r="M64" s="51">
        <f t="shared" si="40"/>
        <v>0</v>
      </c>
      <c r="N64" s="12"/>
      <c r="O64" s="51">
        <f t="shared" si="41"/>
        <v>0</v>
      </c>
      <c r="P64" s="13"/>
      <c r="Q64" s="51">
        <f t="shared" si="42"/>
        <v>0</v>
      </c>
      <c r="R64" s="12"/>
    </row>
    <row r="65" spans="1:22" ht="25" customHeight="1">
      <c r="G65" s="12"/>
      <c r="H65" s="31"/>
      <c r="I65" s="12"/>
      <c r="J65" s="12"/>
      <c r="K65" s="41">
        <f>SUM(K57:K64)</f>
        <v>0</v>
      </c>
      <c r="L65" s="12"/>
      <c r="M65" s="41">
        <f>SUM(M57:M64)</f>
        <v>0</v>
      </c>
      <c r="N65" s="12"/>
      <c r="O65" s="41">
        <f>SUM(O57:O64)</f>
        <v>0</v>
      </c>
      <c r="P65" s="32"/>
      <c r="Q65" s="41">
        <f>SUM(Q57:Q64)</f>
        <v>0</v>
      </c>
      <c r="R65" s="12"/>
    </row>
    <row r="66" spans="1:22" ht="25" customHeight="1">
      <c r="B66" s="13"/>
      <c r="F66" s="16"/>
      <c r="G66" s="8"/>
      <c r="H66" s="28"/>
      <c r="I66" s="12"/>
      <c r="J66" s="12"/>
      <c r="K66" s="16"/>
      <c r="L66" s="12"/>
      <c r="M66" s="16"/>
      <c r="N66" s="12"/>
      <c r="O66" s="16"/>
      <c r="Q66" s="16"/>
      <c r="R66" s="12"/>
      <c r="T66" s="14"/>
      <c r="U66" s="14"/>
      <c r="V66" s="14"/>
    </row>
    <row r="67" spans="1:22" ht="56" customHeight="1">
      <c r="A67" s="14"/>
      <c r="B67" s="48" t="s">
        <v>68</v>
      </c>
      <c r="C67" s="14"/>
      <c r="D67" s="17" t="s">
        <v>55</v>
      </c>
      <c r="F67" s="18" t="s">
        <v>99</v>
      </c>
      <c r="G67" s="8"/>
      <c r="H67" s="19" t="str">
        <f>$H$109</f>
        <v>Fqcy</v>
      </c>
      <c r="I67" s="12"/>
      <c r="J67" s="12"/>
      <c r="K67" s="20" t="str">
        <f>$K$109</f>
        <v>Now (Annual)</v>
      </c>
      <c r="L67" s="12"/>
      <c r="M67" s="21" t="str">
        <f>$M$109</f>
        <v>In Retirement</v>
      </c>
      <c r="N67" s="8"/>
      <c r="O67" s="21" t="str">
        <f>$O$109</f>
        <v>First Name 1 Only (if First Name 2 Dies)</v>
      </c>
      <c r="P67" s="10"/>
      <c r="Q67" s="21" t="str">
        <f>$Q$109</f>
        <v>First Name 2 Only (if First Name 1 Dies)</v>
      </c>
      <c r="R67" s="12"/>
      <c r="T67" s="14"/>
      <c r="U67" s="14"/>
      <c r="V67" s="14"/>
    </row>
    <row r="68" spans="1:22" ht="25" customHeight="1">
      <c r="B68" s="23" t="s">
        <v>33</v>
      </c>
      <c r="C68" s="27"/>
      <c r="D68" s="50"/>
      <c r="E68" s="14"/>
      <c r="F68" s="51">
        <v>0</v>
      </c>
      <c r="G68" s="12"/>
      <c r="H68" s="52" t="s">
        <v>50</v>
      </c>
      <c r="I68" s="12"/>
      <c r="J68" s="24">
        <f t="shared" ref="J68" si="43">IF(H68="m",F68*12,IF(H68="q",F68*4,IF(H68="A",F68,IF(H68="w",F68*52,))))</f>
        <v>0</v>
      </c>
      <c r="K68" s="24">
        <f>IF($O$7="yes",CEILING(J68,100),J68)</f>
        <v>0</v>
      </c>
      <c r="L68" s="16"/>
      <c r="M68" s="51">
        <f t="shared" ref="M68" si="44">K68</f>
        <v>0</v>
      </c>
      <c r="N68" s="12"/>
      <c r="O68" s="51">
        <f t="shared" ref="O68" si="45">K68</f>
        <v>0</v>
      </c>
      <c r="P68" s="13"/>
      <c r="Q68" s="51">
        <f t="shared" ref="Q68" si="46">K68</f>
        <v>0</v>
      </c>
      <c r="R68" s="12"/>
    </row>
    <row r="69" spans="1:22" ht="25" customHeight="1">
      <c r="B69" s="23" t="s">
        <v>79</v>
      </c>
      <c r="C69" s="27"/>
      <c r="D69" s="50"/>
      <c r="F69" s="51">
        <v>0</v>
      </c>
      <c r="G69" s="12"/>
      <c r="H69" s="52" t="s">
        <v>50</v>
      </c>
      <c r="I69" s="12"/>
      <c r="J69" s="24">
        <f>IF(H69="m",F69*12,IF(H69="q",F69*4,IF(H69="A",F69,IF(H69="w",F69*52,))))</f>
        <v>0</v>
      </c>
      <c r="K69" s="24">
        <f>IF($O$7="yes",CEILING(J69,100),J69)</f>
        <v>0</v>
      </c>
      <c r="L69" s="16"/>
      <c r="M69" s="51">
        <f t="shared" ref="M69" si="47">K69</f>
        <v>0</v>
      </c>
      <c r="N69" s="12"/>
      <c r="O69" s="51">
        <f t="shared" ref="O69" si="48">K69</f>
        <v>0</v>
      </c>
      <c r="P69" s="13"/>
      <c r="Q69" s="51">
        <f t="shared" ref="Q69" si="49">K69</f>
        <v>0</v>
      </c>
      <c r="R69" s="12"/>
    </row>
    <row r="70" spans="1:22" ht="25" customHeight="1">
      <c r="G70" s="12"/>
      <c r="H70" s="31"/>
      <c r="I70" s="12"/>
      <c r="J70" s="12"/>
      <c r="K70" s="41">
        <f>SUM(K68:K69)</f>
        <v>0</v>
      </c>
      <c r="L70" s="12"/>
      <c r="M70" s="41">
        <f>SUM(M68:M69)</f>
        <v>0</v>
      </c>
      <c r="N70" s="12"/>
      <c r="O70" s="41">
        <f>SUM(O68:O69)</f>
        <v>0</v>
      </c>
      <c r="P70" s="32"/>
      <c r="Q70" s="41">
        <f>SUM(Q68:Q69)</f>
        <v>0</v>
      </c>
      <c r="R70" s="12"/>
    </row>
    <row r="71" spans="1:22" ht="25" customHeight="1">
      <c r="B71" s="40" t="s">
        <v>82</v>
      </c>
      <c r="C71" s="29"/>
      <c r="F71" s="31"/>
      <c r="G71" s="12"/>
      <c r="H71" s="31"/>
      <c r="I71" s="12"/>
      <c r="J71" s="12"/>
      <c r="K71" s="31"/>
      <c r="L71" s="8"/>
      <c r="M71" s="31"/>
      <c r="N71" s="12"/>
      <c r="O71" s="31"/>
      <c r="P71" s="32"/>
      <c r="Q71" s="31"/>
      <c r="R71" s="12"/>
    </row>
    <row r="72" spans="1:22" s="14" customFormat="1" ht="56" customHeight="1">
      <c r="A72" s="16"/>
      <c r="B72" s="48" t="s">
        <v>81</v>
      </c>
      <c r="C72" s="33"/>
      <c r="D72" s="17" t="s">
        <v>55</v>
      </c>
      <c r="E72" s="16"/>
      <c r="F72" s="18" t="s">
        <v>99</v>
      </c>
      <c r="G72" s="8"/>
      <c r="H72" s="19" t="str">
        <f>$H$109</f>
        <v>Fqcy</v>
      </c>
      <c r="I72" s="12"/>
      <c r="J72" s="12"/>
      <c r="K72" s="20" t="str">
        <f>$K$109</f>
        <v>Now (Annual)</v>
      </c>
      <c r="L72" s="12"/>
      <c r="M72" s="21" t="str">
        <f>$M$109</f>
        <v>In Retirement</v>
      </c>
      <c r="N72" s="8"/>
      <c r="O72" s="21" t="str">
        <f>$O$109</f>
        <v>First Name 1 Only (if First Name 2 Dies)</v>
      </c>
      <c r="P72" s="10"/>
      <c r="Q72" s="21" t="str">
        <f>$Q$109</f>
        <v>First Name 2 Only (if First Name 1 Dies)</v>
      </c>
      <c r="R72" s="34"/>
      <c r="T72" s="16"/>
      <c r="U72" s="16"/>
      <c r="V72" s="16"/>
    </row>
    <row r="73" spans="1:22" ht="25" customHeight="1">
      <c r="B73" s="26" t="s">
        <v>34</v>
      </c>
      <c r="D73" s="50"/>
      <c r="F73" s="51">
        <v>0</v>
      </c>
      <c r="G73" s="12"/>
      <c r="H73" s="52" t="s">
        <v>50</v>
      </c>
      <c r="I73" s="12"/>
      <c r="J73" s="24">
        <f t="shared" ref="J73:J76" si="50">IF(H73="m",F73*12,IF(H73="q",F73*4,IF(H73="A",F73,IF(H73="w",F73*52,))))</f>
        <v>0</v>
      </c>
      <c r="K73" s="24">
        <f>IF($O$7="yes",CEILING(J73,100),J73)</f>
        <v>0</v>
      </c>
      <c r="L73" s="16"/>
      <c r="M73" s="51">
        <f t="shared" ref="M73" si="51">K73</f>
        <v>0</v>
      </c>
      <c r="N73" s="12"/>
      <c r="O73" s="51">
        <f t="shared" ref="O73" si="52">K73</f>
        <v>0</v>
      </c>
      <c r="P73" s="13"/>
      <c r="Q73" s="51">
        <f t="shared" ref="Q73" si="53">K73</f>
        <v>0</v>
      </c>
      <c r="R73" s="12"/>
    </row>
    <row r="74" spans="1:22" ht="25" customHeight="1">
      <c r="B74" s="26" t="s">
        <v>35</v>
      </c>
      <c r="D74" s="50"/>
      <c r="F74" s="51">
        <v>0</v>
      </c>
      <c r="G74" s="12"/>
      <c r="H74" s="52" t="s">
        <v>50</v>
      </c>
      <c r="I74" s="12"/>
      <c r="J74" s="24">
        <f t="shared" si="50"/>
        <v>0</v>
      </c>
      <c r="K74" s="24">
        <f>IF($O$7="yes",CEILING(J74,100),J74)</f>
        <v>0</v>
      </c>
      <c r="L74" s="16"/>
      <c r="M74" s="51">
        <f t="shared" ref="M74:M77" si="54">K74</f>
        <v>0</v>
      </c>
      <c r="N74" s="12"/>
      <c r="O74" s="51">
        <f t="shared" ref="O74:O77" si="55">K74</f>
        <v>0</v>
      </c>
      <c r="P74" s="13"/>
      <c r="Q74" s="51">
        <f t="shared" ref="Q74:Q77" si="56">K74</f>
        <v>0</v>
      </c>
      <c r="R74" s="12"/>
    </row>
    <row r="75" spans="1:22" ht="25" customHeight="1">
      <c r="B75" s="26" t="s">
        <v>36</v>
      </c>
      <c r="D75" s="50"/>
      <c r="F75" s="51">
        <v>0</v>
      </c>
      <c r="G75" s="12"/>
      <c r="H75" s="52" t="s">
        <v>50</v>
      </c>
      <c r="I75" s="12"/>
      <c r="J75" s="24">
        <f t="shared" si="50"/>
        <v>0</v>
      </c>
      <c r="K75" s="24">
        <f>IF($O$7="yes",CEILING(J75,100),J75)</f>
        <v>0</v>
      </c>
      <c r="L75" s="16"/>
      <c r="M75" s="51">
        <f t="shared" si="54"/>
        <v>0</v>
      </c>
      <c r="N75" s="12"/>
      <c r="O75" s="51">
        <f t="shared" si="55"/>
        <v>0</v>
      </c>
      <c r="P75" s="13"/>
      <c r="Q75" s="51">
        <f t="shared" si="56"/>
        <v>0</v>
      </c>
      <c r="R75" s="12"/>
    </row>
    <row r="76" spans="1:22" ht="25" customHeight="1">
      <c r="B76" s="26" t="s">
        <v>37</v>
      </c>
      <c r="D76" s="50"/>
      <c r="F76" s="51">
        <v>0</v>
      </c>
      <c r="G76" s="12"/>
      <c r="H76" s="52" t="s">
        <v>50</v>
      </c>
      <c r="I76" s="12"/>
      <c r="J76" s="24">
        <f t="shared" si="50"/>
        <v>0</v>
      </c>
      <c r="K76" s="24">
        <f>IF($O$7="yes",CEILING(J76,100),J76)</f>
        <v>0</v>
      </c>
      <c r="L76" s="16"/>
      <c r="M76" s="51">
        <f t="shared" si="54"/>
        <v>0</v>
      </c>
      <c r="N76" s="12"/>
      <c r="O76" s="51">
        <f t="shared" si="55"/>
        <v>0</v>
      </c>
      <c r="P76" s="13"/>
      <c r="Q76" s="51">
        <f t="shared" si="56"/>
        <v>0</v>
      </c>
      <c r="R76" s="12"/>
    </row>
    <row r="77" spans="1:22" ht="25" customHeight="1">
      <c r="B77" s="26" t="s">
        <v>38</v>
      </c>
      <c r="D77" s="50"/>
      <c r="F77" s="51">
        <v>0</v>
      </c>
      <c r="G77" s="12"/>
      <c r="H77" s="52" t="s">
        <v>50</v>
      </c>
      <c r="I77" s="12"/>
      <c r="J77" s="24">
        <f>IF(H77="m",F77*12,IF(H77="q",F77*4,IF(H77="A",F77,IF(H77="w",F77*52,))))</f>
        <v>0</v>
      </c>
      <c r="K77" s="24">
        <f>IF($O$7="yes",CEILING(J77,100),J77)</f>
        <v>0</v>
      </c>
      <c r="L77" s="16"/>
      <c r="M77" s="51">
        <f t="shared" si="54"/>
        <v>0</v>
      </c>
      <c r="N77" s="12"/>
      <c r="O77" s="51">
        <f t="shared" si="55"/>
        <v>0</v>
      </c>
      <c r="P77" s="13"/>
      <c r="Q77" s="51">
        <f t="shared" si="56"/>
        <v>0</v>
      </c>
      <c r="R77" s="12"/>
      <c r="T77" s="14"/>
      <c r="U77" s="14"/>
      <c r="V77" s="14"/>
    </row>
    <row r="78" spans="1:22" ht="25" customHeight="1">
      <c r="G78" s="12"/>
      <c r="H78" s="31"/>
      <c r="I78" s="12"/>
      <c r="J78" s="12"/>
      <c r="K78" s="41">
        <f>SUM(K73:K77)</f>
        <v>0</v>
      </c>
      <c r="L78" s="12"/>
      <c r="M78" s="41">
        <f>SUM(M73:M77)</f>
        <v>0</v>
      </c>
      <c r="N78" s="12"/>
      <c r="O78" s="41">
        <f>SUM(O73:O77)</f>
        <v>0</v>
      </c>
      <c r="P78" s="32"/>
      <c r="Q78" s="41">
        <f>SUM(Q73:Q77)</f>
        <v>0</v>
      </c>
      <c r="R78" s="12"/>
    </row>
    <row r="79" spans="1:22" ht="25" customHeight="1">
      <c r="B79" s="40" t="s">
        <v>83</v>
      </c>
      <c r="C79" s="12"/>
      <c r="F79" s="12"/>
      <c r="G79" s="12"/>
      <c r="H79" s="12"/>
      <c r="I79" s="12"/>
      <c r="J79" s="12"/>
      <c r="K79" s="12"/>
      <c r="L79" s="12"/>
      <c r="M79" s="12"/>
      <c r="N79" s="12"/>
      <c r="O79" s="12"/>
      <c r="P79" s="12"/>
      <c r="Q79" s="12"/>
      <c r="R79" s="12"/>
    </row>
    <row r="80" spans="1:22" ht="56" customHeight="1">
      <c r="B80" s="48" t="s">
        <v>39</v>
      </c>
      <c r="C80" s="34"/>
      <c r="D80" s="17" t="s">
        <v>55</v>
      </c>
      <c r="F80" s="18" t="s">
        <v>99</v>
      </c>
      <c r="G80" s="8"/>
      <c r="H80" s="19" t="str">
        <f>$H$109</f>
        <v>Fqcy</v>
      </c>
      <c r="I80" s="8"/>
      <c r="J80" s="8"/>
      <c r="K80" s="20" t="str">
        <f>$K$109</f>
        <v>Now (Annual)</v>
      </c>
      <c r="L80" s="12"/>
      <c r="M80" s="21" t="str">
        <f>$M$109</f>
        <v>In Retirement</v>
      </c>
      <c r="N80" s="8"/>
      <c r="O80" s="21" t="str">
        <f>$O$109</f>
        <v>First Name 1 Only (if First Name 2 Dies)</v>
      </c>
      <c r="P80" s="10"/>
      <c r="Q80" s="21" t="str">
        <f>$Q$109</f>
        <v>First Name 2 Only (if First Name 1 Dies)</v>
      </c>
      <c r="R80" s="12"/>
    </row>
    <row r="81" spans="1:22" ht="25" customHeight="1">
      <c r="B81" s="26" t="s">
        <v>40</v>
      </c>
      <c r="D81" s="50"/>
      <c r="F81" s="51">
        <v>0</v>
      </c>
      <c r="G81" s="12"/>
      <c r="H81" s="52" t="s">
        <v>50</v>
      </c>
      <c r="I81" s="12"/>
      <c r="J81" s="24">
        <f>IF(H81="m",F81*12,IF(H81="q",F81*4,IF(H81="A",F81,IF(H81="w",F81*52,))))</f>
        <v>0</v>
      </c>
      <c r="K81" s="24">
        <f>IF($O$7="yes",CEILING(J81,100),J81)</f>
        <v>0</v>
      </c>
      <c r="L81" s="16"/>
      <c r="M81" s="51">
        <f t="shared" ref="M81:M82" si="57">K81</f>
        <v>0</v>
      </c>
      <c r="N81" s="12"/>
      <c r="O81" s="51">
        <f t="shared" ref="O81:O82" si="58">K81</f>
        <v>0</v>
      </c>
      <c r="P81" s="13"/>
      <c r="Q81" s="51">
        <f t="shared" ref="Q81:Q82" si="59">K81</f>
        <v>0</v>
      </c>
      <c r="R81" s="12"/>
    </row>
    <row r="82" spans="1:22" ht="25" customHeight="1">
      <c r="B82" s="26" t="s">
        <v>41</v>
      </c>
      <c r="D82" s="50"/>
      <c r="F82" s="51">
        <v>0</v>
      </c>
      <c r="G82" s="12"/>
      <c r="H82" s="52" t="s">
        <v>50</v>
      </c>
      <c r="I82" s="12"/>
      <c r="J82" s="24">
        <f>IF(H82="m",F82*12,IF(H82="q",F82*4,IF(H82="A",F82,IF(H82="w",F82*52,))))</f>
        <v>0</v>
      </c>
      <c r="K82" s="24">
        <f>IF($O$7="yes",CEILING(J82,100),J82)</f>
        <v>0</v>
      </c>
      <c r="L82" s="16"/>
      <c r="M82" s="51">
        <f t="shared" si="57"/>
        <v>0</v>
      </c>
      <c r="N82" s="12"/>
      <c r="O82" s="51">
        <f t="shared" si="58"/>
        <v>0</v>
      </c>
      <c r="P82" s="13"/>
      <c r="Q82" s="51">
        <f t="shared" si="59"/>
        <v>0</v>
      </c>
      <c r="R82" s="12"/>
    </row>
    <row r="83" spans="1:22" ht="25" customHeight="1">
      <c r="G83" s="12"/>
      <c r="H83" s="31"/>
      <c r="I83" s="12"/>
      <c r="J83" s="12"/>
      <c r="K83" s="41">
        <f>SUM(K81:K82)</f>
        <v>0</v>
      </c>
      <c r="L83" s="12"/>
      <c r="M83" s="41">
        <f>SUM(M81:M82)</f>
        <v>0</v>
      </c>
      <c r="N83" s="12"/>
      <c r="O83" s="41">
        <f>SUM(O81:O82)</f>
        <v>0</v>
      </c>
      <c r="P83" s="32"/>
      <c r="Q83" s="41">
        <f>SUM(Q81:Q82)</f>
        <v>0</v>
      </c>
      <c r="R83" s="12"/>
    </row>
    <row r="84" spans="1:22" ht="25" customHeight="1">
      <c r="B84" s="32"/>
      <c r="C84" s="29"/>
      <c r="F84" s="31"/>
      <c r="G84" s="12"/>
      <c r="H84" s="31"/>
      <c r="I84" s="12"/>
      <c r="J84" s="12"/>
      <c r="K84" s="31"/>
      <c r="L84" s="8"/>
      <c r="M84" s="31"/>
      <c r="N84" s="12"/>
      <c r="O84" s="31"/>
      <c r="P84" s="32"/>
      <c r="Q84" s="31"/>
      <c r="R84" s="12"/>
    </row>
    <row r="85" spans="1:22" ht="56" customHeight="1">
      <c r="A85" s="14"/>
      <c r="B85" s="48" t="s">
        <v>91</v>
      </c>
      <c r="C85" s="33"/>
      <c r="D85" s="17" t="s">
        <v>55</v>
      </c>
      <c r="F85" s="18" t="s">
        <v>99</v>
      </c>
      <c r="G85" s="8"/>
      <c r="H85" s="19" t="str">
        <f>$H$109</f>
        <v>Fqcy</v>
      </c>
      <c r="I85" s="8"/>
      <c r="J85" s="8"/>
      <c r="K85" s="20" t="str">
        <f>$K$109</f>
        <v>Now (Annual)</v>
      </c>
      <c r="L85" s="12"/>
      <c r="M85" s="21" t="str">
        <f>$M$109</f>
        <v>In Retirement</v>
      </c>
      <c r="N85" s="8"/>
      <c r="O85" s="21" t="str">
        <f>$O$109</f>
        <v>First Name 1 Only (if First Name 2 Dies)</v>
      </c>
      <c r="P85" s="10"/>
      <c r="Q85" s="21" t="str">
        <f>$Q$109</f>
        <v>First Name 2 Only (if First Name 1 Dies)</v>
      </c>
      <c r="R85" s="12"/>
    </row>
    <row r="86" spans="1:22" ht="25" customHeight="1">
      <c r="B86" s="26" t="s">
        <v>42</v>
      </c>
      <c r="D86" s="50"/>
      <c r="E86" s="14"/>
      <c r="F86" s="51">
        <v>0</v>
      </c>
      <c r="G86" s="12"/>
      <c r="H86" s="52" t="s">
        <v>50</v>
      </c>
      <c r="I86" s="12"/>
      <c r="J86" s="24">
        <f t="shared" ref="J86:J93" si="60">IF(H86="m",F86*12,IF(H86="q",F86*4,IF(H86="A",F86,IF(H86="w",F86*52,))))</f>
        <v>0</v>
      </c>
      <c r="K86" s="24">
        <f t="shared" ref="K86:K93" si="61">IF($O$7="yes",CEILING(J86,100),J86)</f>
        <v>0</v>
      </c>
      <c r="L86" s="16"/>
      <c r="M86" s="51">
        <f t="shared" ref="M86:M87" si="62">K86</f>
        <v>0</v>
      </c>
      <c r="N86" s="12"/>
      <c r="O86" s="51">
        <f t="shared" ref="O86:O87" si="63">K86</f>
        <v>0</v>
      </c>
      <c r="P86" s="13"/>
      <c r="Q86" s="51">
        <f t="shared" ref="Q86:Q87" si="64">K86</f>
        <v>0</v>
      </c>
      <c r="R86" s="12"/>
    </row>
    <row r="87" spans="1:22" ht="25" customHeight="1">
      <c r="B87" s="23" t="s">
        <v>43</v>
      </c>
      <c r="C87" s="27"/>
      <c r="D87" s="50"/>
      <c r="F87" s="51">
        <v>0</v>
      </c>
      <c r="G87" s="12"/>
      <c r="H87" s="52" t="s">
        <v>50</v>
      </c>
      <c r="I87" s="12"/>
      <c r="J87" s="24">
        <f t="shared" si="60"/>
        <v>0</v>
      </c>
      <c r="K87" s="24">
        <f t="shared" si="61"/>
        <v>0</v>
      </c>
      <c r="L87" s="16"/>
      <c r="M87" s="51">
        <f t="shared" si="62"/>
        <v>0</v>
      </c>
      <c r="N87" s="12"/>
      <c r="O87" s="51">
        <f t="shared" si="63"/>
        <v>0</v>
      </c>
      <c r="P87" s="13"/>
      <c r="Q87" s="51">
        <f t="shared" si="64"/>
        <v>0</v>
      </c>
      <c r="R87" s="12"/>
    </row>
    <row r="88" spans="1:22" ht="25" customHeight="1">
      <c r="B88" s="23" t="s">
        <v>44</v>
      </c>
      <c r="C88" s="27"/>
      <c r="D88" s="50"/>
      <c r="F88" s="51">
        <v>0</v>
      </c>
      <c r="G88" s="12"/>
      <c r="H88" s="52" t="s">
        <v>50</v>
      </c>
      <c r="I88" s="12"/>
      <c r="J88" s="24">
        <f t="shared" si="60"/>
        <v>0</v>
      </c>
      <c r="K88" s="24">
        <f t="shared" si="61"/>
        <v>0</v>
      </c>
      <c r="L88" s="16"/>
      <c r="M88" s="51">
        <f t="shared" ref="M88:M93" si="65">K88</f>
        <v>0</v>
      </c>
      <c r="N88" s="12"/>
      <c r="O88" s="51">
        <f t="shared" ref="O88:O93" si="66">K88</f>
        <v>0</v>
      </c>
      <c r="P88" s="13"/>
      <c r="Q88" s="51">
        <f t="shared" ref="Q88:Q93" si="67">K88</f>
        <v>0</v>
      </c>
      <c r="R88" s="12"/>
    </row>
    <row r="89" spans="1:22" ht="25" customHeight="1">
      <c r="B89" s="26" t="s">
        <v>45</v>
      </c>
      <c r="D89" s="50"/>
      <c r="F89" s="51">
        <v>0</v>
      </c>
      <c r="G89" s="12"/>
      <c r="H89" s="52" t="s">
        <v>50</v>
      </c>
      <c r="I89" s="12"/>
      <c r="J89" s="24">
        <f t="shared" si="60"/>
        <v>0</v>
      </c>
      <c r="K89" s="24">
        <f t="shared" si="61"/>
        <v>0</v>
      </c>
      <c r="L89" s="16"/>
      <c r="M89" s="51">
        <f t="shared" si="65"/>
        <v>0</v>
      </c>
      <c r="N89" s="12"/>
      <c r="O89" s="51">
        <f t="shared" si="66"/>
        <v>0</v>
      </c>
      <c r="P89" s="13"/>
      <c r="Q89" s="51">
        <f t="shared" si="67"/>
        <v>0</v>
      </c>
      <c r="R89" s="12"/>
    </row>
    <row r="90" spans="1:22" s="14" customFormat="1" ht="25" customHeight="1">
      <c r="A90" s="16"/>
      <c r="B90" s="26" t="s">
        <v>46</v>
      </c>
      <c r="C90" s="27"/>
      <c r="D90" s="50"/>
      <c r="E90" s="16"/>
      <c r="F90" s="51">
        <v>0</v>
      </c>
      <c r="G90" s="12"/>
      <c r="H90" s="52" t="s">
        <v>50</v>
      </c>
      <c r="I90" s="12"/>
      <c r="J90" s="24">
        <f t="shared" si="60"/>
        <v>0</v>
      </c>
      <c r="K90" s="24">
        <f t="shared" si="61"/>
        <v>0</v>
      </c>
      <c r="L90" s="16"/>
      <c r="M90" s="51">
        <f t="shared" si="65"/>
        <v>0</v>
      </c>
      <c r="N90" s="12"/>
      <c r="O90" s="51">
        <f t="shared" si="66"/>
        <v>0</v>
      </c>
      <c r="P90" s="13"/>
      <c r="Q90" s="51">
        <f t="shared" si="67"/>
        <v>0</v>
      </c>
      <c r="R90" s="34"/>
      <c r="T90" s="16"/>
      <c r="U90" s="16"/>
      <c r="V90" s="16"/>
    </row>
    <row r="91" spans="1:22" ht="25" customHeight="1">
      <c r="B91" s="23" t="s">
        <v>47</v>
      </c>
      <c r="C91" s="27"/>
      <c r="D91" s="50"/>
      <c r="F91" s="51">
        <v>0</v>
      </c>
      <c r="G91" s="12"/>
      <c r="H91" s="52" t="s">
        <v>50</v>
      </c>
      <c r="I91" s="12"/>
      <c r="J91" s="24">
        <f t="shared" si="60"/>
        <v>0</v>
      </c>
      <c r="K91" s="24">
        <f t="shared" si="61"/>
        <v>0</v>
      </c>
      <c r="L91" s="16"/>
      <c r="M91" s="51">
        <f t="shared" si="65"/>
        <v>0</v>
      </c>
      <c r="N91" s="12"/>
      <c r="O91" s="51">
        <f t="shared" si="66"/>
        <v>0</v>
      </c>
      <c r="P91" s="13"/>
      <c r="Q91" s="51">
        <f t="shared" si="67"/>
        <v>0</v>
      </c>
      <c r="R91" s="12"/>
    </row>
    <row r="92" spans="1:22" ht="25" customHeight="1">
      <c r="B92" s="23" t="s">
        <v>48</v>
      </c>
      <c r="C92" s="27"/>
      <c r="D92" s="50"/>
      <c r="F92" s="51">
        <v>0</v>
      </c>
      <c r="G92" s="12"/>
      <c r="H92" s="52" t="s">
        <v>50</v>
      </c>
      <c r="I92" s="12"/>
      <c r="J92" s="24">
        <f t="shared" si="60"/>
        <v>0</v>
      </c>
      <c r="K92" s="24">
        <f t="shared" si="61"/>
        <v>0</v>
      </c>
      <c r="L92" s="16"/>
      <c r="M92" s="51">
        <f t="shared" si="65"/>
        <v>0</v>
      </c>
      <c r="N92" s="12"/>
      <c r="O92" s="51">
        <f t="shared" si="66"/>
        <v>0</v>
      </c>
      <c r="P92" s="13"/>
      <c r="Q92" s="51">
        <f t="shared" si="67"/>
        <v>0</v>
      </c>
      <c r="R92" s="12"/>
    </row>
    <row r="93" spans="1:22" ht="25" customHeight="1">
      <c r="B93" s="56" t="s">
        <v>0</v>
      </c>
      <c r="C93" s="27"/>
      <c r="D93" s="50"/>
      <c r="F93" s="51">
        <v>0</v>
      </c>
      <c r="G93" s="12"/>
      <c r="H93" s="52" t="s">
        <v>50</v>
      </c>
      <c r="I93" s="12"/>
      <c r="J93" s="24">
        <f t="shared" si="60"/>
        <v>0</v>
      </c>
      <c r="K93" s="24">
        <f t="shared" si="61"/>
        <v>0</v>
      </c>
      <c r="L93" s="16"/>
      <c r="M93" s="51">
        <f t="shared" si="65"/>
        <v>0</v>
      </c>
      <c r="N93" s="12"/>
      <c r="O93" s="51">
        <f t="shared" si="66"/>
        <v>0</v>
      </c>
      <c r="P93" s="13"/>
      <c r="Q93" s="51">
        <f t="shared" si="67"/>
        <v>0</v>
      </c>
      <c r="R93" s="12"/>
    </row>
    <row r="94" spans="1:22" ht="25" customHeight="1">
      <c r="G94" s="12"/>
      <c r="H94" s="31"/>
      <c r="I94" s="12"/>
      <c r="J94" s="12"/>
      <c r="K94" s="41">
        <f>SUM(K86:K93)</f>
        <v>0</v>
      </c>
      <c r="L94" s="12"/>
      <c r="M94" s="41">
        <f>SUM(M86:M93)</f>
        <v>0</v>
      </c>
      <c r="N94" s="12"/>
      <c r="O94" s="41">
        <f>SUM(O86:O93)</f>
        <v>0</v>
      </c>
      <c r="P94" s="32"/>
      <c r="Q94" s="41">
        <f>SUM(Q86:Q93)</f>
        <v>0</v>
      </c>
      <c r="R94" s="12"/>
      <c r="T94" s="14"/>
      <c r="U94" s="14"/>
      <c r="V94" s="14"/>
    </row>
    <row r="95" spans="1:22" ht="25" customHeight="1">
      <c r="G95" s="12"/>
      <c r="H95" s="31"/>
      <c r="I95" s="12"/>
      <c r="J95" s="12"/>
      <c r="K95" s="31"/>
      <c r="L95" s="12"/>
      <c r="M95" s="31"/>
      <c r="N95" s="12"/>
      <c r="O95" s="31"/>
      <c r="P95" s="32"/>
      <c r="Q95" s="31"/>
      <c r="R95" s="12"/>
    </row>
    <row r="96" spans="1:22" ht="56" customHeight="1">
      <c r="A96" s="14"/>
      <c r="B96" s="48" t="s">
        <v>92</v>
      </c>
      <c r="C96" s="14"/>
      <c r="D96" s="17" t="s">
        <v>55</v>
      </c>
      <c r="F96" s="18" t="s">
        <v>99</v>
      </c>
      <c r="G96" s="8"/>
      <c r="H96" s="19" t="str">
        <f>$H$109</f>
        <v>Fqcy</v>
      </c>
      <c r="I96" s="8"/>
      <c r="J96" s="8"/>
      <c r="K96" s="20" t="str">
        <f>$K$109</f>
        <v>Now (Annual)</v>
      </c>
      <c r="L96" s="12"/>
      <c r="M96" s="21" t="str">
        <f>$M$109</f>
        <v>In Retirement</v>
      </c>
      <c r="N96" s="8"/>
      <c r="O96" s="21" t="str">
        <f>$O$109</f>
        <v>First Name 1 Only (if First Name 2 Dies)</v>
      </c>
      <c r="P96" s="10"/>
      <c r="Q96" s="21" t="str">
        <f>$Q$109</f>
        <v>First Name 2 Only (if First Name 1 Dies)</v>
      </c>
      <c r="R96" s="12"/>
    </row>
    <row r="97" spans="1:22" ht="25" customHeight="1">
      <c r="B97" s="56" t="s">
        <v>93</v>
      </c>
      <c r="C97" s="27"/>
      <c r="D97" s="50"/>
      <c r="E97" s="14"/>
      <c r="F97" s="51">
        <v>0</v>
      </c>
      <c r="G97" s="12"/>
      <c r="H97" s="52" t="s">
        <v>50</v>
      </c>
      <c r="I97" s="12"/>
      <c r="J97" s="24">
        <f>IF(H97="m",F97*12,IF(H97="q",F97*4,IF(H97="A",F97,IF(H97="w",F97*52,))))</f>
        <v>0</v>
      </c>
      <c r="K97" s="24">
        <f>IF($O$7="yes",CEILING(J97,100),J97)</f>
        <v>0</v>
      </c>
      <c r="L97" s="16"/>
      <c r="M97" s="51">
        <f t="shared" ref="M97:M98" si="68">K97</f>
        <v>0</v>
      </c>
      <c r="N97" s="12"/>
      <c r="O97" s="51">
        <f t="shared" ref="O97:O98" si="69">K97</f>
        <v>0</v>
      </c>
      <c r="P97" s="13"/>
      <c r="Q97" s="51">
        <f t="shared" ref="Q97:Q98" si="70">K97</f>
        <v>0</v>
      </c>
      <c r="R97" s="12"/>
    </row>
    <row r="98" spans="1:22" ht="25" customHeight="1">
      <c r="B98" s="56" t="s">
        <v>94</v>
      </c>
      <c r="C98" s="27"/>
      <c r="D98" s="50"/>
      <c r="F98" s="51">
        <v>0</v>
      </c>
      <c r="G98" s="12"/>
      <c r="H98" s="52" t="s">
        <v>50</v>
      </c>
      <c r="I98" s="12"/>
      <c r="J98" s="24">
        <f>IF(H98="m",F98*12,IF(H98="q",F98*4,IF(H98="A",F98,IF(H98="w",F98*52,))))</f>
        <v>0</v>
      </c>
      <c r="K98" s="24">
        <f>IF($O$7="yes",CEILING(J98,100),J98)</f>
        <v>0</v>
      </c>
      <c r="L98" s="16"/>
      <c r="M98" s="51">
        <f t="shared" si="68"/>
        <v>0</v>
      </c>
      <c r="N98" s="12"/>
      <c r="O98" s="51">
        <f t="shared" si="69"/>
        <v>0</v>
      </c>
      <c r="P98" s="13"/>
      <c r="Q98" s="51">
        <f t="shared" si="70"/>
        <v>0</v>
      </c>
      <c r="R98" s="12"/>
    </row>
    <row r="99" spans="1:22" ht="25" customHeight="1">
      <c r="G99" s="12"/>
      <c r="H99" s="31"/>
      <c r="I99" s="12"/>
      <c r="J99" s="12"/>
      <c r="K99" s="41">
        <f>SUM(K97:K98)</f>
        <v>0</v>
      </c>
      <c r="L99" s="12"/>
      <c r="M99" s="41">
        <f>SUM(M97:M98)</f>
        <v>0</v>
      </c>
      <c r="N99" s="12"/>
      <c r="O99" s="41">
        <f>SUM(O97:O98)</f>
        <v>0</v>
      </c>
      <c r="P99" s="32"/>
      <c r="Q99" s="41">
        <f>SUM(Q97:Q98)</f>
        <v>0</v>
      </c>
      <c r="R99" s="12"/>
    </row>
    <row r="100" spans="1:22" ht="25" customHeight="1">
      <c r="B100" s="32"/>
      <c r="C100" s="29"/>
      <c r="F100" s="31"/>
      <c r="G100" s="12"/>
      <c r="H100" s="31"/>
      <c r="I100" s="12"/>
      <c r="J100" s="12"/>
      <c r="K100" s="31"/>
      <c r="L100" s="12"/>
      <c r="M100" s="31"/>
      <c r="N100" s="12"/>
      <c r="O100" s="31"/>
      <c r="P100" s="32"/>
      <c r="Q100" s="31"/>
      <c r="R100" s="12"/>
    </row>
    <row r="101" spans="1:22" ht="56" customHeight="1">
      <c r="A101" s="14"/>
      <c r="B101" s="48" t="s">
        <v>49</v>
      </c>
      <c r="C101" s="14"/>
      <c r="D101" s="17" t="s">
        <v>55</v>
      </c>
      <c r="F101" s="18" t="s">
        <v>99</v>
      </c>
      <c r="G101" s="8"/>
      <c r="H101" s="19" t="str">
        <f>$H$109</f>
        <v>Fqcy</v>
      </c>
      <c r="I101" s="8"/>
      <c r="J101" s="8"/>
      <c r="K101" s="20" t="str">
        <f>$K$109</f>
        <v>Now (Annual)</v>
      </c>
      <c r="L101" s="12"/>
      <c r="M101" s="21" t="str">
        <f>$M$109</f>
        <v>In Retirement</v>
      </c>
      <c r="N101" s="8"/>
      <c r="O101" s="21" t="str">
        <f>$O$109</f>
        <v>First Name 1 Only (if First Name 2 Dies)</v>
      </c>
      <c r="P101" s="10"/>
      <c r="Q101" s="21" t="str">
        <f>$Q$109</f>
        <v>First Name 2 Only (if First Name 1 Dies)</v>
      </c>
      <c r="R101" s="12"/>
    </row>
    <row r="102" spans="1:22" ht="25" customHeight="1">
      <c r="B102" s="56" t="s">
        <v>80</v>
      </c>
      <c r="C102" s="27"/>
      <c r="D102" s="50"/>
      <c r="E102" s="14"/>
      <c r="F102" s="51">
        <v>0</v>
      </c>
      <c r="G102" s="12"/>
      <c r="H102" s="52" t="s">
        <v>50</v>
      </c>
      <c r="I102" s="12"/>
      <c r="J102" s="24">
        <f>IF(H102="m",F102*12,IF(H102="q",F102*4,IF(H102="A",F102,IF(H102="w",F102*52,))))</f>
        <v>0</v>
      </c>
      <c r="K102" s="24">
        <f>IF($O$7="yes",CEILING(J102,100),J102)</f>
        <v>0</v>
      </c>
      <c r="L102" s="16"/>
      <c r="M102" s="51">
        <f t="shared" ref="M102" si="71">K102</f>
        <v>0</v>
      </c>
      <c r="N102" s="12"/>
      <c r="O102" s="51">
        <f t="shared" ref="O102" si="72">K102</f>
        <v>0</v>
      </c>
      <c r="P102" s="13"/>
      <c r="Q102" s="51">
        <f t="shared" ref="Q102" si="73">K102</f>
        <v>0</v>
      </c>
      <c r="R102" s="12"/>
    </row>
    <row r="103" spans="1:22" ht="25" customHeight="1">
      <c r="B103" s="56" t="s">
        <v>0</v>
      </c>
      <c r="C103" s="27"/>
      <c r="D103" s="50"/>
      <c r="F103" s="51">
        <v>0</v>
      </c>
      <c r="G103" s="12"/>
      <c r="H103" s="52" t="s">
        <v>50</v>
      </c>
      <c r="I103" s="12"/>
      <c r="J103" s="24">
        <f>IF(H103="m",F103*12,IF(H103="q",F103*4,IF(H103="A",F103,IF(H103="w",F103*52,))))</f>
        <v>0</v>
      </c>
      <c r="K103" s="24">
        <f>IF($O$7="yes",CEILING(J103,100),J103)</f>
        <v>0</v>
      </c>
      <c r="L103" s="16"/>
      <c r="M103" s="51">
        <f t="shared" ref="M103" si="74">K103</f>
        <v>0</v>
      </c>
      <c r="N103" s="12"/>
      <c r="O103" s="51">
        <f t="shared" ref="O103" si="75">K103</f>
        <v>0</v>
      </c>
      <c r="P103" s="13"/>
      <c r="Q103" s="51">
        <f t="shared" ref="Q103" si="76">K103</f>
        <v>0</v>
      </c>
      <c r="R103" s="12"/>
    </row>
    <row r="104" spans="1:22" ht="25" customHeight="1">
      <c r="G104" s="12"/>
      <c r="H104" s="31"/>
      <c r="I104" s="12"/>
      <c r="J104" s="12"/>
      <c r="K104" s="41">
        <f>SUM(K102:K103)</f>
        <v>0</v>
      </c>
      <c r="L104" s="12"/>
      <c r="M104" s="41">
        <f>SUM(M102:M103)</f>
        <v>0</v>
      </c>
      <c r="N104" s="12"/>
      <c r="O104" s="41">
        <f>SUM(O102:O103)</f>
        <v>0</v>
      </c>
      <c r="P104" s="32"/>
      <c r="Q104" s="41">
        <f>SUM(Q102:Q103)</f>
        <v>0</v>
      </c>
      <c r="R104" s="12"/>
    </row>
    <row r="105" spans="1:22" ht="25" customHeight="1">
      <c r="B105" s="36"/>
      <c r="C105" s="29"/>
      <c r="G105" s="12"/>
      <c r="H105" s="31"/>
      <c r="I105" s="12"/>
      <c r="J105" s="12"/>
      <c r="K105" s="31"/>
      <c r="L105" s="8"/>
      <c r="M105" s="31"/>
      <c r="N105" s="12"/>
      <c r="O105" s="31"/>
      <c r="P105" s="32"/>
      <c r="Q105" s="31"/>
      <c r="R105" s="12"/>
    </row>
    <row r="106" spans="1:22" s="14" customFormat="1" ht="59" customHeight="1">
      <c r="A106" s="1"/>
      <c r="B106" s="72" t="s">
        <v>58</v>
      </c>
      <c r="C106" s="72"/>
      <c r="D106" s="72"/>
      <c r="E106" s="72"/>
      <c r="F106" s="72"/>
      <c r="G106" s="72"/>
      <c r="H106" s="72"/>
      <c r="I106" s="72"/>
      <c r="J106" s="72"/>
      <c r="K106" s="72"/>
      <c r="L106" s="72"/>
      <c r="M106" s="72"/>
      <c r="N106" s="72"/>
      <c r="O106" s="72"/>
      <c r="P106" s="72"/>
      <c r="Q106" s="72"/>
      <c r="R106" s="34"/>
      <c r="T106" s="39"/>
      <c r="U106" s="16"/>
      <c r="V106" s="16"/>
    </row>
    <row r="107" spans="1:22" s="14" customFormat="1" ht="16" customHeight="1">
      <c r="A107" s="1"/>
      <c r="B107" s="16"/>
      <c r="C107" s="4"/>
      <c r="D107" s="1"/>
      <c r="E107" s="1"/>
      <c r="F107" s="1"/>
      <c r="G107" s="1"/>
      <c r="H107" s="1"/>
      <c r="I107" s="1"/>
      <c r="J107" s="1"/>
      <c r="K107" s="1"/>
      <c r="L107" s="12"/>
      <c r="M107" s="1"/>
      <c r="N107" s="1"/>
      <c r="O107" s="1"/>
      <c r="P107" s="1"/>
      <c r="Q107" s="1"/>
      <c r="R107" s="34"/>
      <c r="T107" s="39"/>
      <c r="U107" s="16"/>
      <c r="V107" s="16"/>
    </row>
    <row r="108" spans="1:22" s="14" customFormat="1" ht="25" customHeight="1">
      <c r="A108" s="1"/>
      <c r="B108" s="40" t="s">
        <v>106</v>
      </c>
      <c r="C108" s="40"/>
      <c r="D108" s="40"/>
      <c r="E108" s="40"/>
      <c r="F108" s="40"/>
      <c r="G108" s="1"/>
      <c r="H108" s="1"/>
      <c r="I108" s="1"/>
      <c r="J108" s="1"/>
      <c r="K108" s="1"/>
      <c r="L108" s="12"/>
      <c r="M108" s="1"/>
      <c r="N108" s="1"/>
      <c r="O108" s="1"/>
      <c r="P108" s="1"/>
      <c r="Q108" s="1"/>
      <c r="R108" s="34"/>
      <c r="T108" s="39"/>
      <c r="U108" s="16"/>
      <c r="V108" s="16"/>
    </row>
    <row r="109" spans="1:22" ht="56" customHeight="1">
      <c r="B109" s="48" t="s">
        <v>1</v>
      </c>
      <c r="C109" s="33"/>
      <c r="D109" s="17" t="s">
        <v>55</v>
      </c>
      <c r="F109" s="18" t="s">
        <v>99</v>
      </c>
      <c r="G109" s="8"/>
      <c r="H109" s="19" t="s">
        <v>51</v>
      </c>
      <c r="I109" s="8"/>
      <c r="J109" s="8"/>
      <c r="K109" s="20" t="s">
        <v>52</v>
      </c>
      <c r="L109" s="12"/>
      <c r="M109" s="21" t="s">
        <v>3</v>
      </c>
      <c r="N109" s="8"/>
      <c r="O109" s="21" t="str">
        <f>CONCATENATE(D5," Only (if ",D6," Dies)")</f>
        <v>First Name 1 Only (if First Name 2 Dies)</v>
      </c>
      <c r="P109" s="10"/>
      <c r="Q109" s="21" t="str">
        <f>CONCATENATE(D6," Only (if ",D5," Dies)")</f>
        <v>First Name 2 Only (if First Name 1 Dies)</v>
      </c>
      <c r="R109" s="12"/>
    </row>
    <row r="110" spans="1:22" ht="25" customHeight="1">
      <c r="B110" s="26" t="s">
        <v>4</v>
      </c>
      <c r="D110" s="50" t="s">
        <v>56</v>
      </c>
      <c r="E110" s="16" t="s">
        <v>56</v>
      </c>
      <c r="F110" s="51">
        <v>0</v>
      </c>
      <c r="G110" s="12"/>
      <c r="H110" s="52" t="s">
        <v>50</v>
      </c>
      <c r="I110" s="12"/>
      <c r="J110" s="24">
        <f>IF(H110="m",F110*12,IF(H110="q",F110*4,IF(H110="A",F110,IF(H110="w",F110*52,))))</f>
        <v>0</v>
      </c>
      <c r="K110" s="24">
        <f>IF($O$7="yes",CEILING(J110,100),J110)</f>
        <v>0</v>
      </c>
      <c r="L110" s="16"/>
      <c r="M110" s="51">
        <f t="shared" ref="M110" si="77">K110</f>
        <v>0</v>
      </c>
      <c r="N110" s="12"/>
      <c r="O110" s="51">
        <f t="shared" ref="O110" si="78">K110</f>
        <v>0</v>
      </c>
      <c r="P110" s="13"/>
      <c r="Q110" s="51">
        <f t="shared" ref="Q110" si="79">K110</f>
        <v>0</v>
      </c>
      <c r="R110" s="12"/>
      <c r="T110" s="14"/>
      <c r="U110" s="14"/>
      <c r="V110" s="14"/>
    </row>
    <row r="111" spans="1:22" ht="25" customHeight="1">
      <c r="B111" s="26" t="s">
        <v>53</v>
      </c>
      <c r="D111" s="50" t="s">
        <v>56</v>
      </c>
      <c r="F111" s="51">
        <v>0</v>
      </c>
      <c r="G111" s="12"/>
      <c r="H111" s="52" t="s">
        <v>50</v>
      </c>
      <c r="I111" s="12"/>
      <c r="J111" s="24">
        <f>IF(H111="m",F111*12,IF(H111="q",F111*4,IF(H111="A",F111,IF(H111="w",F111*52,))))</f>
        <v>0</v>
      </c>
      <c r="K111" s="24">
        <f>IF($O$7="yes",CEILING(J111,100),J111)</f>
        <v>0</v>
      </c>
      <c r="L111" s="16"/>
      <c r="M111" s="51">
        <f t="shared" ref="M111:M113" si="80">K111</f>
        <v>0</v>
      </c>
      <c r="N111" s="12"/>
      <c r="O111" s="51">
        <f t="shared" ref="O111:O113" si="81">K111</f>
        <v>0</v>
      </c>
      <c r="P111" s="13"/>
      <c r="Q111" s="51">
        <f t="shared" ref="Q111:Q113" si="82">K111</f>
        <v>0</v>
      </c>
    </row>
    <row r="112" spans="1:22" s="1" customFormat="1" ht="25" customHeight="1">
      <c r="A112" s="16"/>
      <c r="B112" s="26" t="s">
        <v>5</v>
      </c>
      <c r="C112" s="16"/>
      <c r="D112" s="50"/>
      <c r="E112" s="16"/>
      <c r="F112" s="51">
        <v>0</v>
      </c>
      <c r="G112" s="12"/>
      <c r="H112" s="52" t="s">
        <v>50</v>
      </c>
      <c r="I112" s="12"/>
      <c r="J112" s="24">
        <f>IF(H112="m",F112*12,IF(H112="q",F112*4,IF(H112="A",F112,IF(H112="w",F112*52,))))</f>
        <v>0</v>
      </c>
      <c r="K112" s="24">
        <f>IF($O$7="yes",CEILING(J112,100),J112)</f>
        <v>0</v>
      </c>
      <c r="L112" s="16"/>
      <c r="M112" s="51">
        <f t="shared" si="80"/>
        <v>0</v>
      </c>
      <c r="N112" s="12"/>
      <c r="O112" s="51">
        <f t="shared" si="81"/>
        <v>0</v>
      </c>
      <c r="P112" s="13"/>
      <c r="Q112" s="51">
        <f t="shared" si="82"/>
        <v>0</v>
      </c>
      <c r="T112" s="16"/>
      <c r="U112" s="16"/>
      <c r="V112" s="16"/>
    </row>
    <row r="113" spans="1:22" ht="25" customHeight="1">
      <c r="B113" s="26" t="s">
        <v>6</v>
      </c>
      <c r="D113" s="50" t="s">
        <v>56</v>
      </c>
      <c r="F113" s="51">
        <v>0</v>
      </c>
      <c r="G113" s="12"/>
      <c r="H113" s="52" t="s">
        <v>50</v>
      </c>
      <c r="I113" s="12"/>
      <c r="J113" s="24">
        <f>IF(H113="m",F113*12,IF(H113="q",F113*4,IF(H113="A",F113,IF(H113="w",F113*52,))))</f>
        <v>0</v>
      </c>
      <c r="K113" s="24">
        <f>IF($O$7="yes",CEILING(J113,100),J113)</f>
        <v>0</v>
      </c>
      <c r="L113" s="16"/>
      <c r="M113" s="51">
        <f t="shared" si="80"/>
        <v>0</v>
      </c>
      <c r="N113" s="12"/>
      <c r="O113" s="51">
        <f t="shared" si="81"/>
        <v>0</v>
      </c>
      <c r="P113" s="13"/>
      <c r="Q113" s="51">
        <f t="shared" si="82"/>
        <v>0</v>
      </c>
    </row>
    <row r="114" spans="1:22" ht="25" customHeight="1">
      <c r="G114" s="12"/>
      <c r="H114" s="31"/>
      <c r="I114" s="12"/>
      <c r="J114" s="12"/>
      <c r="K114" s="41">
        <f>SUM(K110:K113)</f>
        <v>0</v>
      </c>
      <c r="L114" s="12"/>
      <c r="M114" s="41">
        <f>SUM(M110:M113)</f>
        <v>0</v>
      </c>
      <c r="N114" s="12"/>
      <c r="O114" s="41">
        <f>SUM(O110:O113)</f>
        <v>0</v>
      </c>
      <c r="P114" s="32"/>
      <c r="Q114" s="41">
        <f>SUM(Q110:Q113)</f>
        <v>0</v>
      </c>
    </row>
    <row r="115" spans="1:22" ht="25" customHeight="1">
      <c r="B115" s="32"/>
      <c r="C115" s="29"/>
      <c r="F115" s="31"/>
      <c r="G115" s="12"/>
      <c r="H115" s="31"/>
      <c r="I115" s="12"/>
      <c r="J115" s="12"/>
      <c r="K115" s="31"/>
      <c r="L115" s="12"/>
      <c r="M115" s="31"/>
      <c r="N115" s="12"/>
      <c r="O115" s="31"/>
      <c r="P115" s="32"/>
      <c r="Q115" s="31"/>
      <c r="R115" s="12"/>
    </row>
    <row r="116" spans="1:22" ht="56" customHeight="1">
      <c r="A116" s="14"/>
      <c r="B116" s="48" t="str">
        <f>IF(D7="First Name", "Child 1",D7)</f>
        <v>Child 1</v>
      </c>
      <c r="C116" s="33"/>
      <c r="D116" s="17" t="s">
        <v>55</v>
      </c>
      <c r="F116" s="18" t="s">
        <v>99</v>
      </c>
      <c r="G116" s="8"/>
      <c r="H116" s="19" t="str">
        <f>$H$109</f>
        <v>Fqcy</v>
      </c>
      <c r="I116" s="8"/>
      <c r="J116" s="8"/>
      <c r="K116" s="20" t="str">
        <f>$K$109</f>
        <v>Now (Annual)</v>
      </c>
      <c r="L116" s="12"/>
      <c r="M116" s="21" t="s">
        <v>3</v>
      </c>
      <c r="N116" s="8"/>
      <c r="O116" s="21" t="str">
        <f>$O$109</f>
        <v>First Name 1 Only (if First Name 2 Dies)</v>
      </c>
      <c r="P116" s="10"/>
      <c r="Q116" s="21" t="str">
        <f>$Q$109</f>
        <v>First Name 2 Only (if First Name 1 Dies)</v>
      </c>
    </row>
    <row r="117" spans="1:22" ht="25" customHeight="1">
      <c r="B117" s="26" t="s">
        <v>25</v>
      </c>
      <c r="D117" s="50"/>
      <c r="E117" s="14"/>
      <c r="F117" s="51">
        <v>0</v>
      </c>
      <c r="G117" s="12"/>
      <c r="H117" s="52" t="s">
        <v>50</v>
      </c>
      <c r="I117" s="12"/>
      <c r="J117" s="24">
        <f t="shared" ref="J117:J122" si="83">IF(H117="m",F117*12,IF(H117="q",F117*4,IF(H117="A",F117,IF(H117="w",F117*52,))))</f>
        <v>0</v>
      </c>
      <c r="K117" s="24">
        <f t="shared" ref="K117:K122" si="84">IF($O$7="yes",CEILING(J117,100),J117)</f>
        <v>0</v>
      </c>
      <c r="L117" s="16"/>
      <c r="M117" s="51">
        <f t="shared" ref="M117" si="85">K117</f>
        <v>0</v>
      </c>
      <c r="N117" s="12"/>
      <c r="O117" s="51">
        <f t="shared" ref="O117" si="86">K117</f>
        <v>0</v>
      </c>
      <c r="P117" s="13"/>
      <c r="Q117" s="51">
        <f t="shared" ref="Q117" si="87">K117</f>
        <v>0</v>
      </c>
    </row>
    <row r="118" spans="1:22" ht="25" customHeight="1">
      <c r="B118" s="26" t="s">
        <v>26</v>
      </c>
      <c r="D118" s="50"/>
      <c r="F118" s="51">
        <v>0</v>
      </c>
      <c r="G118" s="12"/>
      <c r="H118" s="52" t="s">
        <v>50</v>
      </c>
      <c r="I118" s="12"/>
      <c r="J118" s="24">
        <f t="shared" si="83"/>
        <v>0</v>
      </c>
      <c r="K118" s="24">
        <f t="shared" si="84"/>
        <v>0</v>
      </c>
      <c r="L118" s="16"/>
      <c r="M118" s="51">
        <f t="shared" ref="M118:M122" si="88">K118</f>
        <v>0</v>
      </c>
      <c r="N118" s="12"/>
      <c r="O118" s="51">
        <f t="shared" ref="O118:O122" si="89">K118</f>
        <v>0</v>
      </c>
      <c r="P118" s="13"/>
      <c r="Q118" s="51">
        <f t="shared" ref="Q118:Q122" si="90">K118</f>
        <v>0</v>
      </c>
      <c r="T118" s="14"/>
      <c r="U118" s="14"/>
      <c r="V118" s="14"/>
    </row>
    <row r="119" spans="1:22" ht="25" customHeight="1">
      <c r="B119" s="26" t="s">
        <v>27</v>
      </c>
      <c r="D119" s="50"/>
      <c r="F119" s="51">
        <v>0</v>
      </c>
      <c r="G119" s="12"/>
      <c r="H119" s="52" t="s">
        <v>50</v>
      </c>
      <c r="I119" s="12"/>
      <c r="J119" s="24">
        <f t="shared" si="83"/>
        <v>0</v>
      </c>
      <c r="K119" s="24">
        <f t="shared" si="84"/>
        <v>0</v>
      </c>
      <c r="L119" s="16"/>
      <c r="M119" s="51">
        <f t="shared" si="88"/>
        <v>0</v>
      </c>
      <c r="N119" s="12"/>
      <c r="O119" s="51">
        <f t="shared" si="89"/>
        <v>0</v>
      </c>
      <c r="P119" s="13"/>
      <c r="Q119" s="51">
        <f t="shared" si="90"/>
        <v>0</v>
      </c>
      <c r="U119" s="14"/>
      <c r="V119" s="14"/>
    </row>
    <row r="120" spans="1:22" ht="25" customHeight="1">
      <c r="B120" s="26" t="s">
        <v>28</v>
      </c>
      <c r="D120" s="50"/>
      <c r="F120" s="51">
        <v>0</v>
      </c>
      <c r="G120" s="12"/>
      <c r="H120" s="52" t="s">
        <v>50</v>
      </c>
      <c r="I120" s="12"/>
      <c r="J120" s="24">
        <f t="shared" si="83"/>
        <v>0</v>
      </c>
      <c r="K120" s="24">
        <f t="shared" si="84"/>
        <v>0</v>
      </c>
      <c r="L120" s="16"/>
      <c r="M120" s="51">
        <f t="shared" si="88"/>
        <v>0</v>
      </c>
      <c r="N120" s="12"/>
      <c r="O120" s="51">
        <f t="shared" si="89"/>
        <v>0</v>
      </c>
      <c r="P120" s="13"/>
      <c r="Q120" s="51">
        <f t="shared" si="90"/>
        <v>0</v>
      </c>
      <c r="R120" s="12"/>
      <c r="T120" s="14"/>
      <c r="U120" s="14"/>
      <c r="V120" s="14"/>
    </row>
    <row r="121" spans="1:22" ht="25" customHeight="1">
      <c r="B121" s="26" t="s">
        <v>97</v>
      </c>
      <c r="D121" s="50"/>
      <c r="F121" s="51">
        <v>0</v>
      </c>
      <c r="G121" s="12"/>
      <c r="H121" s="52" t="s">
        <v>50</v>
      </c>
      <c r="I121" s="12"/>
      <c r="J121" s="24">
        <f t="shared" si="83"/>
        <v>0</v>
      </c>
      <c r="K121" s="24">
        <f t="shared" si="84"/>
        <v>0</v>
      </c>
      <c r="L121" s="16"/>
      <c r="M121" s="51">
        <f t="shared" ref="M121" si="91">K121</f>
        <v>0</v>
      </c>
      <c r="N121" s="12"/>
      <c r="O121" s="51">
        <f t="shared" ref="O121" si="92">K121</f>
        <v>0</v>
      </c>
      <c r="P121" s="13"/>
      <c r="Q121" s="51">
        <f t="shared" ref="Q121" si="93">K121</f>
        <v>0</v>
      </c>
      <c r="R121" s="12"/>
      <c r="T121" s="14"/>
      <c r="U121" s="14"/>
      <c r="V121" s="14"/>
    </row>
    <row r="122" spans="1:22" s="14" customFormat="1" ht="25" customHeight="1">
      <c r="A122" s="16"/>
      <c r="B122" s="57" t="s">
        <v>0</v>
      </c>
      <c r="C122" s="16"/>
      <c r="D122" s="50"/>
      <c r="E122" s="16"/>
      <c r="F122" s="51">
        <v>0</v>
      </c>
      <c r="G122" s="12"/>
      <c r="H122" s="52" t="s">
        <v>50</v>
      </c>
      <c r="I122" s="12"/>
      <c r="J122" s="24">
        <f t="shared" si="83"/>
        <v>0</v>
      </c>
      <c r="K122" s="24">
        <f t="shared" si="84"/>
        <v>0</v>
      </c>
      <c r="L122" s="16"/>
      <c r="M122" s="51">
        <f t="shared" si="88"/>
        <v>0</v>
      </c>
      <c r="N122" s="12"/>
      <c r="O122" s="51">
        <f t="shared" si="89"/>
        <v>0</v>
      </c>
      <c r="P122" s="13"/>
      <c r="Q122" s="51">
        <f t="shared" si="90"/>
        <v>0</v>
      </c>
      <c r="R122" s="34"/>
      <c r="T122" s="16"/>
      <c r="U122" s="16"/>
      <c r="V122" s="16"/>
    </row>
    <row r="123" spans="1:22" ht="25" customHeight="1">
      <c r="G123" s="12"/>
      <c r="H123" s="31"/>
      <c r="I123" s="12"/>
      <c r="J123" s="12"/>
      <c r="K123" s="41">
        <f>SUM(K117:K122)</f>
        <v>0</v>
      </c>
      <c r="L123" s="12"/>
      <c r="M123" s="41">
        <f>SUM(M117:M122)</f>
        <v>0</v>
      </c>
      <c r="N123" s="12"/>
      <c r="O123" s="41">
        <f>SUM(O117:O122)</f>
        <v>0</v>
      </c>
      <c r="P123" s="32"/>
      <c r="Q123" s="41">
        <f>SUM(Q117:Q122)</f>
        <v>0</v>
      </c>
      <c r="R123" s="12"/>
    </row>
    <row r="124" spans="1:22" ht="25" customHeight="1">
      <c r="B124" s="32"/>
      <c r="C124" s="29"/>
      <c r="F124" s="31"/>
      <c r="G124" s="12"/>
      <c r="H124" s="31"/>
      <c r="I124" s="12"/>
      <c r="J124" s="12"/>
      <c r="K124" s="31"/>
      <c r="L124" s="12"/>
      <c r="M124" s="31"/>
      <c r="N124" s="12"/>
      <c r="O124" s="31"/>
      <c r="P124" s="32"/>
      <c r="Q124" s="31"/>
      <c r="R124" s="12"/>
    </row>
    <row r="125" spans="1:22" ht="56" customHeight="1">
      <c r="A125" s="14"/>
      <c r="B125" s="48" t="str">
        <f>IF(D8="First Name", "Child 2",D8)</f>
        <v>Child 2</v>
      </c>
      <c r="C125" s="33"/>
      <c r="D125" s="17" t="s">
        <v>55</v>
      </c>
      <c r="F125" s="18" t="s">
        <v>99</v>
      </c>
      <c r="G125" s="8"/>
      <c r="H125" s="19" t="str">
        <f>$H$109</f>
        <v>Fqcy</v>
      </c>
      <c r="I125" s="8"/>
      <c r="J125" s="8"/>
      <c r="K125" s="20" t="str">
        <f>$K$109</f>
        <v>Now (Annual)</v>
      </c>
      <c r="L125" s="12"/>
      <c r="M125" s="21" t="s">
        <v>3</v>
      </c>
      <c r="N125" s="8"/>
      <c r="O125" s="21" t="str">
        <f>$O$109</f>
        <v>First Name 1 Only (if First Name 2 Dies)</v>
      </c>
      <c r="P125" s="10"/>
      <c r="Q125" s="21" t="str">
        <f>$Q$109</f>
        <v>First Name 2 Only (if First Name 1 Dies)</v>
      </c>
      <c r="R125" s="12"/>
    </row>
    <row r="126" spans="1:22" ht="25" customHeight="1">
      <c r="B126" s="26" t="s">
        <v>25</v>
      </c>
      <c r="D126" s="50"/>
      <c r="E126" s="14"/>
      <c r="F126" s="51">
        <v>0</v>
      </c>
      <c r="G126" s="12"/>
      <c r="H126" s="52" t="s">
        <v>50</v>
      </c>
      <c r="I126" s="12"/>
      <c r="J126" s="24">
        <f t="shared" ref="J126:J131" si="94">IF(H126="m",F126*12,IF(H126="q",F126*4,IF(H126="A",F126,IF(H126="w",F126*52,))))</f>
        <v>0</v>
      </c>
      <c r="K126" s="24">
        <f t="shared" ref="K126:K131" si="95">IF($O$7="yes",CEILING(J126,100),J126)</f>
        <v>0</v>
      </c>
      <c r="L126" s="16"/>
      <c r="M126" s="51">
        <f t="shared" ref="M126:M131" si="96">K126</f>
        <v>0</v>
      </c>
      <c r="N126" s="12"/>
      <c r="O126" s="51">
        <f t="shared" ref="O126:O131" si="97">K126</f>
        <v>0</v>
      </c>
      <c r="P126" s="13"/>
      <c r="Q126" s="51">
        <f t="shared" ref="Q126:Q131" si="98">K126</f>
        <v>0</v>
      </c>
      <c r="R126" s="12"/>
      <c r="T126" s="14"/>
      <c r="U126" s="14"/>
      <c r="V126" s="14"/>
    </row>
    <row r="127" spans="1:22" ht="25" customHeight="1">
      <c r="B127" s="26" t="s">
        <v>26</v>
      </c>
      <c r="D127" s="50"/>
      <c r="F127" s="51">
        <v>0</v>
      </c>
      <c r="G127" s="12"/>
      <c r="H127" s="52" t="s">
        <v>50</v>
      </c>
      <c r="I127" s="12"/>
      <c r="J127" s="24">
        <f t="shared" si="94"/>
        <v>0</v>
      </c>
      <c r="K127" s="24">
        <f t="shared" si="95"/>
        <v>0</v>
      </c>
      <c r="L127" s="16"/>
      <c r="M127" s="51">
        <f t="shared" si="96"/>
        <v>0</v>
      </c>
      <c r="N127" s="12"/>
      <c r="O127" s="51">
        <f t="shared" si="97"/>
        <v>0</v>
      </c>
      <c r="P127" s="13"/>
      <c r="Q127" s="51">
        <f t="shared" si="98"/>
        <v>0</v>
      </c>
      <c r="R127" s="12"/>
    </row>
    <row r="128" spans="1:22" ht="25" customHeight="1">
      <c r="B128" s="26" t="s">
        <v>27</v>
      </c>
      <c r="D128" s="50"/>
      <c r="F128" s="51">
        <v>0</v>
      </c>
      <c r="G128" s="12"/>
      <c r="H128" s="52" t="s">
        <v>50</v>
      </c>
      <c r="I128" s="12"/>
      <c r="J128" s="24">
        <f t="shared" si="94"/>
        <v>0</v>
      </c>
      <c r="K128" s="24">
        <f t="shared" si="95"/>
        <v>0</v>
      </c>
      <c r="L128" s="16"/>
      <c r="M128" s="51">
        <f t="shared" si="96"/>
        <v>0</v>
      </c>
      <c r="N128" s="12"/>
      <c r="O128" s="51">
        <f t="shared" si="97"/>
        <v>0</v>
      </c>
      <c r="P128" s="13"/>
      <c r="Q128" s="51">
        <f t="shared" si="98"/>
        <v>0</v>
      </c>
      <c r="R128" s="12"/>
    </row>
    <row r="129" spans="1:22" ht="25" customHeight="1">
      <c r="B129" s="26" t="s">
        <v>28</v>
      </c>
      <c r="D129" s="50"/>
      <c r="F129" s="51">
        <v>0</v>
      </c>
      <c r="G129" s="12"/>
      <c r="H129" s="52" t="s">
        <v>50</v>
      </c>
      <c r="I129" s="12"/>
      <c r="J129" s="24">
        <f t="shared" si="94"/>
        <v>0</v>
      </c>
      <c r="K129" s="24">
        <f t="shared" si="95"/>
        <v>0</v>
      </c>
      <c r="L129" s="16"/>
      <c r="M129" s="51">
        <f t="shared" si="96"/>
        <v>0</v>
      </c>
      <c r="N129" s="12"/>
      <c r="O129" s="51">
        <f t="shared" si="97"/>
        <v>0</v>
      </c>
      <c r="P129" s="13"/>
      <c r="Q129" s="51">
        <f t="shared" si="98"/>
        <v>0</v>
      </c>
      <c r="R129" s="12"/>
    </row>
    <row r="130" spans="1:22" ht="25" customHeight="1">
      <c r="B130" s="26" t="s">
        <v>97</v>
      </c>
      <c r="D130" s="50"/>
      <c r="F130" s="51">
        <v>0</v>
      </c>
      <c r="G130" s="12"/>
      <c r="H130" s="52" t="s">
        <v>50</v>
      </c>
      <c r="I130" s="12"/>
      <c r="J130" s="24">
        <f t="shared" si="94"/>
        <v>0</v>
      </c>
      <c r="K130" s="24">
        <f t="shared" si="95"/>
        <v>0</v>
      </c>
      <c r="L130" s="16"/>
      <c r="M130" s="51">
        <f t="shared" si="96"/>
        <v>0</v>
      </c>
      <c r="N130" s="12"/>
      <c r="O130" s="51">
        <f t="shared" si="97"/>
        <v>0</v>
      </c>
      <c r="P130" s="13"/>
      <c r="Q130" s="51">
        <f t="shared" si="98"/>
        <v>0</v>
      </c>
      <c r="R130" s="12"/>
      <c r="T130" s="14"/>
      <c r="U130" s="14"/>
      <c r="V130" s="14"/>
    </row>
    <row r="131" spans="1:22" s="14" customFormat="1" ht="25" customHeight="1">
      <c r="A131" s="16"/>
      <c r="B131" s="57" t="s">
        <v>0</v>
      </c>
      <c r="C131" s="16"/>
      <c r="D131" s="50"/>
      <c r="E131" s="16"/>
      <c r="F131" s="51">
        <v>0</v>
      </c>
      <c r="G131" s="12"/>
      <c r="H131" s="52" t="s">
        <v>50</v>
      </c>
      <c r="I131" s="12"/>
      <c r="J131" s="24">
        <f t="shared" si="94"/>
        <v>0</v>
      </c>
      <c r="K131" s="24">
        <f t="shared" si="95"/>
        <v>0</v>
      </c>
      <c r="L131" s="16"/>
      <c r="M131" s="51">
        <f t="shared" si="96"/>
        <v>0</v>
      </c>
      <c r="N131" s="12"/>
      <c r="O131" s="51">
        <f t="shared" si="97"/>
        <v>0</v>
      </c>
      <c r="P131" s="13"/>
      <c r="Q131" s="51">
        <f t="shared" si="98"/>
        <v>0</v>
      </c>
      <c r="R131" s="34"/>
      <c r="T131" s="16"/>
      <c r="U131" s="16"/>
      <c r="V131" s="16"/>
    </row>
    <row r="132" spans="1:22" ht="25" customHeight="1">
      <c r="G132" s="12"/>
      <c r="H132" s="31"/>
      <c r="I132" s="12"/>
      <c r="J132" s="12"/>
      <c r="K132" s="41">
        <f>SUM(K126:K131)</f>
        <v>0</v>
      </c>
      <c r="L132" s="12"/>
      <c r="M132" s="41">
        <f>SUM(M126:M131)</f>
        <v>0</v>
      </c>
      <c r="N132" s="12"/>
      <c r="O132" s="41">
        <f>SUM(O126:O131)</f>
        <v>0</v>
      </c>
      <c r="P132" s="32"/>
      <c r="Q132" s="41">
        <f>SUM(Q126:Q131)</f>
        <v>0</v>
      </c>
      <c r="R132" s="12"/>
    </row>
    <row r="133" spans="1:22" ht="25" customHeight="1">
      <c r="B133" s="32"/>
      <c r="C133" s="29"/>
      <c r="F133" s="31"/>
      <c r="G133" s="12"/>
      <c r="H133" s="31"/>
      <c r="I133" s="12"/>
      <c r="J133" s="12"/>
      <c r="K133" s="31"/>
      <c r="L133" s="12"/>
      <c r="M133" s="31"/>
      <c r="N133" s="12"/>
      <c r="O133" s="31"/>
      <c r="P133" s="32"/>
      <c r="Q133" s="31"/>
      <c r="R133" s="12"/>
    </row>
    <row r="134" spans="1:22" ht="56" customHeight="1">
      <c r="A134" s="14"/>
      <c r="B134" s="48" t="str">
        <f>IF(D9="First Name", "Child 3",D9)</f>
        <v>Child 3</v>
      </c>
      <c r="C134" s="33"/>
      <c r="D134" s="17" t="s">
        <v>55</v>
      </c>
      <c r="F134" s="18" t="s">
        <v>99</v>
      </c>
      <c r="G134" s="8"/>
      <c r="H134" s="19" t="str">
        <f>$H$109</f>
        <v>Fqcy</v>
      </c>
      <c r="I134" s="8"/>
      <c r="J134" s="8"/>
      <c r="K134" s="20" t="str">
        <f>$K$109</f>
        <v>Now (Annual)</v>
      </c>
      <c r="L134" s="12"/>
      <c r="M134" s="21" t="s">
        <v>3</v>
      </c>
      <c r="N134" s="8"/>
      <c r="O134" s="21" t="str">
        <f>$O$109</f>
        <v>First Name 1 Only (if First Name 2 Dies)</v>
      </c>
      <c r="P134" s="10"/>
      <c r="Q134" s="21" t="str">
        <f>$Q$109</f>
        <v>First Name 2 Only (if First Name 1 Dies)</v>
      </c>
      <c r="R134" s="12"/>
    </row>
    <row r="135" spans="1:22" ht="25" customHeight="1">
      <c r="B135" s="26" t="s">
        <v>25</v>
      </c>
      <c r="D135" s="50"/>
      <c r="E135" s="14"/>
      <c r="F135" s="51">
        <v>0</v>
      </c>
      <c r="G135" s="12"/>
      <c r="H135" s="52" t="s">
        <v>50</v>
      </c>
      <c r="I135" s="12"/>
      <c r="J135" s="24">
        <f t="shared" ref="J135:J140" si="99">IF(H135="m",F135*12,IF(H135="q",F135*4,IF(H135="A",F135,IF(H135="w",F135*52,))))</f>
        <v>0</v>
      </c>
      <c r="K135" s="24">
        <f t="shared" ref="K135:K140" si="100">IF($O$7="yes",CEILING(J135,100),J135)</f>
        <v>0</v>
      </c>
      <c r="L135" s="16"/>
      <c r="M135" s="51">
        <f t="shared" ref="M135:M140" si="101">K135</f>
        <v>0</v>
      </c>
      <c r="N135" s="12"/>
      <c r="O135" s="51">
        <f t="shared" ref="O135:O140" si="102">K135</f>
        <v>0</v>
      </c>
      <c r="P135" s="13"/>
      <c r="Q135" s="51">
        <f t="shared" ref="Q135:Q140" si="103">K135</f>
        <v>0</v>
      </c>
      <c r="R135" s="12"/>
      <c r="T135" s="14"/>
      <c r="U135" s="14"/>
      <c r="V135" s="14"/>
    </row>
    <row r="136" spans="1:22" ht="25" customHeight="1">
      <c r="B136" s="26" t="s">
        <v>26</v>
      </c>
      <c r="D136" s="50"/>
      <c r="F136" s="51">
        <v>0</v>
      </c>
      <c r="G136" s="12"/>
      <c r="H136" s="52" t="s">
        <v>50</v>
      </c>
      <c r="I136" s="12"/>
      <c r="J136" s="24">
        <f t="shared" si="99"/>
        <v>0</v>
      </c>
      <c r="K136" s="24">
        <f t="shared" si="100"/>
        <v>0</v>
      </c>
      <c r="L136" s="16"/>
      <c r="M136" s="51">
        <f t="shared" si="101"/>
        <v>0</v>
      </c>
      <c r="N136" s="12"/>
      <c r="O136" s="51">
        <f t="shared" si="102"/>
        <v>0</v>
      </c>
      <c r="P136" s="13"/>
      <c r="Q136" s="51">
        <f t="shared" si="103"/>
        <v>0</v>
      </c>
      <c r="R136" s="12"/>
    </row>
    <row r="137" spans="1:22" ht="25" customHeight="1">
      <c r="B137" s="26" t="s">
        <v>27</v>
      </c>
      <c r="D137" s="50"/>
      <c r="F137" s="51">
        <v>0</v>
      </c>
      <c r="G137" s="12"/>
      <c r="H137" s="52" t="s">
        <v>50</v>
      </c>
      <c r="I137" s="12"/>
      <c r="J137" s="24">
        <f t="shared" si="99"/>
        <v>0</v>
      </c>
      <c r="K137" s="24">
        <f t="shared" si="100"/>
        <v>0</v>
      </c>
      <c r="L137" s="16"/>
      <c r="M137" s="51">
        <f t="shared" si="101"/>
        <v>0</v>
      </c>
      <c r="N137" s="12"/>
      <c r="O137" s="51">
        <f t="shared" si="102"/>
        <v>0</v>
      </c>
      <c r="P137" s="13"/>
      <c r="Q137" s="51">
        <f t="shared" si="103"/>
        <v>0</v>
      </c>
      <c r="R137" s="12"/>
    </row>
    <row r="138" spans="1:22" ht="25" customHeight="1">
      <c r="B138" s="26" t="s">
        <v>28</v>
      </c>
      <c r="D138" s="50"/>
      <c r="F138" s="51">
        <v>0</v>
      </c>
      <c r="G138" s="12"/>
      <c r="H138" s="52" t="s">
        <v>50</v>
      </c>
      <c r="I138" s="12"/>
      <c r="J138" s="24">
        <f t="shared" si="99"/>
        <v>0</v>
      </c>
      <c r="K138" s="24">
        <f t="shared" si="100"/>
        <v>0</v>
      </c>
      <c r="L138" s="16"/>
      <c r="M138" s="51">
        <f t="shared" si="101"/>
        <v>0</v>
      </c>
      <c r="N138" s="12"/>
      <c r="O138" s="51">
        <f t="shared" si="102"/>
        <v>0</v>
      </c>
      <c r="P138" s="13"/>
      <c r="Q138" s="51">
        <f t="shared" si="103"/>
        <v>0</v>
      </c>
      <c r="R138" s="12"/>
    </row>
    <row r="139" spans="1:22" ht="25" customHeight="1">
      <c r="B139" s="26" t="s">
        <v>97</v>
      </c>
      <c r="D139" s="50"/>
      <c r="F139" s="51">
        <v>0</v>
      </c>
      <c r="G139" s="12"/>
      <c r="H139" s="52" t="s">
        <v>50</v>
      </c>
      <c r="I139" s="12"/>
      <c r="J139" s="24">
        <f t="shared" si="99"/>
        <v>0</v>
      </c>
      <c r="K139" s="24">
        <f t="shared" si="100"/>
        <v>0</v>
      </c>
      <c r="L139" s="16"/>
      <c r="M139" s="51">
        <f t="shared" si="101"/>
        <v>0</v>
      </c>
      <c r="N139" s="12"/>
      <c r="O139" s="51">
        <f t="shared" si="102"/>
        <v>0</v>
      </c>
      <c r="P139" s="13"/>
      <c r="Q139" s="51">
        <f t="shared" si="103"/>
        <v>0</v>
      </c>
      <c r="R139" s="12"/>
      <c r="T139" s="14"/>
      <c r="U139" s="14"/>
      <c r="V139" s="14"/>
    </row>
    <row r="140" spans="1:22" s="14" customFormat="1" ht="25" customHeight="1">
      <c r="A140" s="16"/>
      <c r="B140" s="57" t="s">
        <v>0</v>
      </c>
      <c r="C140" s="16"/>
      <c r="D140" s="50"/>
      <c r="E140" s="16"/>
      <c r="F140" s="51">
        <v>0</v>
      </c>
      <c r="G140" s="12"/>
      <c r="H140" s="52" t="s">
        <v>50</v>
      </c>
      <c r="I140" s="12"/>
      <c r="J140" s="24">
        <f t="shared" si="99"/>
        <v>0</v>
      </c>
      <c r="K140" s="24">
        <f t="shared" si="100"/>
        <v>0</v>
      </c>
      <c r="L140" s="16"/>
      <c r="M140" s="51">
        <f t="shared" si="101"/>
        <v>0</v>
      </c>
      <c r="N140" s="12"/>
      <c r="O140" s="51">
        <f t="shared" si="102"/>
        <v>0</v>
      </c>
      <c r="P140" s="13"/>
      <c r="Q140" s="51">
        <f t="shared" si="103"/>
        <v>0</v>
      </c>
      <c r="R140" s="34"/>
      <c r="T140" s="16"/>
      <c r="U140" s="16"/>
      <c r="V140" s="16"/>
    </row>
    <row r="141" spans="1:22" ht="25" customHeight="1">
      <c r="G141" s="12"/>
      <c r="H141" s="31"/>
      <c r="I141" s="12"/>
      <c r="J141" s="12"/>
      <c r="K141" s="41">
        <f>SUM(K135:K140)</f>
        <v>0</v>
      </c>
      <c r="L141" s="12"/>
      <c r="M141" s="41">
        <f>SUM(M135:M140)</f>
        <v>0</v>
      </c>
      <c r="N141" s="12"/>
      <c r="O141" s="41">
        <f>SUM(O135:O140)</f>
        <v>0</v>
      </c>
      <c r="P141" s="32"/>
      <c r="Q141" s="41">
        <f>SUM(Q135:Q140)</f>
        <v>0</v>
      </c>
      <c r="R141" s="12"/>
    </row>
    <row r="142" spans="1:22" s="14" customFormat="1" ht="24" customHeight="1">
      <c r="A142" s="1"/>
      <c r="B142" s="16"/>
      <c r="C142" s="4"/>
      <c r="D142" s="1"/>
      <c r="E142" s="1"/>
      <c r="F142" s="1"/>
      <c r="G142" s="1"/>
      <c r="H142" s="1"/>
      <c r="I142" s="1"/>
      <c r="J142" s="1"/>
      <c r="K142" s="1"/>
      <c r="L142" s="12"/>
      <c r="M142" s="1"/>
      <c r="N142" s="1"/>
      <c r="O142" s="1"/>
      <c r="P142" s="1"/>
      <c r="Q142" s="1"/>
      <c r="R142" s="34"/>
      <c r="T142" s="16"/>
      <c r="U142" s="16"/>
      <c r="V142" s="16"/>
    </row>
    <row r="143" spans="1:22" ht="56" customHeight="1">
      <c r="A143" s="14"/>
      <c r="B143" s="48" t="s">
        <v>70</v>
      </c>
      <c r="C143" s="33"/>
      <c r="D143" s="17" t="s">
        <v>55</v>
      </c>
      <c r="F143" s="18" t="s">
        <v>99</v>
      </c>
      <c r="G143" s="8"/>
      <c r="H143" s="19" t="str">
        <f>$H$109</f>
        <v>Fqcy</v>
      </c>
      <c r="I143" s="8"/>
      <c r="J143" s="8"/>
      <c r="K143" s="20" t="str">
        <f>$K$109</f>
        <v>Now (Annual)</v>
      </c>
      <c r="L143" s="12"/>
      <c r="M143" s="43" t="str">
        <f>$M$109</f>
        <v>In Retirement</v>
      </c>
      <c r="N143" s="8"/>
      <c r="O143" s="43" t="str">
        <f>$O$109</f>
        <v>First Name 1 Only (if First Name 2 Dies)</v>
      </c>
      <c r="P143" s="10"/>
      <c r="Q143" s="43" t="str">
        <f>$Q$109</f>
        <v>First Name 2 Only (if First Name 1 Dies)</v>
      </c>
      <c r="R143" s="12"/>
    </row>
    <row r="144" spans="1:22" ht="25" customHeight="1">
      <c r="B144" s="26" t="s">
        <v>87</v>
      </c>
      <c r="D144" s="50"/>
      <c r="E144" s="14"/>
      <c r="F144" s="51">
        <v>0</v>
      </c>
      <c r="G144" s="12"/>
      <c r="H144" s="52" t="s">
        <v>50</v>
      </c>
      <c r="I144" s="12"/>
      <c r="J144" s="24">
        <f>IF(H144="m",F144*12,IF(H144="q",F144*4,IF(H144="A",F144,IF(H144="w",F144*52,))))</f>
        <v>0</v>
      </c>
      <c r="K144" s="24">
        <f t="shared" ref="K144:K157" si="104">IF($O$7="yes",CEILING(J144,100),J144)</f>
        <v>0</v>
      </c>
      <c r="L144" s="16"/>
      <c r="M144" s="51">
        <f>K144</f>
        <v>0</v>
      </c>
      <c r="N144" s="12"/>
      <c r="O144" s="51">
        <f>K144</f>
        <v>0</v>
      </c>
      <c r="P144" s="13"/>
      <c r="Q144" s="51">
        <f>K144</f>
        <v>0</v>
      </c>
      <c r="R144" s="12"/>
    </row>
    <row r="145" spans="1:22" ht="25" customHeight="1">
      <c r="B145" s="26" t="s">
        <v>88</v>
      </c>
      <c r="D145" s="50"/>
      <c r="E145" s="14"/>
      <c r="F145" s="51">
        <v>0</v>
      </c>
      <c r="G145" s="12"/>
      <c r="H145" s="52" t="s">
        <v>50</v>
      </c>
      <c r="I145" s="12"/>
      <c r="J145" s="24">
        <f t="shared" ref="J145" si="105">IF(H145="m",F145*12,IF(H145="q",F145*4,IF(H145="A",F145,IF(H145="w",F145*52,))))</f>
        <v>0</v>
      </c>
      <c r="K145" s="24">
        <f t="shared" si="104"/>
        <v>0</v>
      </c>
      <c r="L145" s="16"/>
      <c r="M145" s="51">
        <f t="shared" ref="M145" si="106">K145</f>
        <v>0</v>
      </c>
      <c r="N145" s="12"/>
      <c r="O145" s="51">
        <f t="shared" ref="O145" si="107">K145</f>
        <v>0</v>
      </c>
      <c r="P145" s="13"/>
      <c r="Q145" s="51">
        <f t="shared" ref="Q145" si="108">K145</f>
        <v>0</v>
      </c>
      <c r="R145" s="12"/>
    </row>
    <row r="146" spans="1:22" ht="25" customHeight="1">
      <c r="B146" s="26" t="s">
        <v>12</v>
      </c>
      <c r="D146" s="50"/>
      <c r="E146" s="14"/>
      <c r="F146" s="51">
        <v>0</v>
      </c>
      <c r="G146" s="12"/>
      <c r="H146" s="52" t="s">
        <v>50</v>
      </c>
      <c r="I146" s="12"/>
      <c r="J146" s="24"/>
      <c r="K146" s="24">
        <f t="shared" si="104"/>
        <v>0</v>
      </c>
      <c r="L146" s="16"/>
      <c r="M146" s="51">
        <f t="shared" ref="M146" si="109">K146</f>
        <v>0</v>
      </c>
      <c r="N146" s="12"/>
      <c r="O146" s="51">
        <f t="shared" ref="O146" si="110">K146</f>
        <v>0</v>
      </c>
      <c r="P146" s="13"/>
      <c r="Q146" s="51">
        <f t="shared" ref="Q146" si="111">K146</f>
        <v>0</v>
      </c>
      <c r="R146" s="12"/>
      <c r="U146" s="14"/>
      <c r="V146" s="14"/>
    </row>
    <row r="147" spans="1:22" ht="25" customHeight="1">
      <c r="B147" s="23" t="s">
        <v>13</v>
      </c>
      <c r="C147" s="27"/>
      <c r="D147" s="50"/>
      <c r="F147" s="51">
        <v>0</v>
      </c>
      <c r="G147" s="12"/>
      <c r="H147" s="52" t="s">
        <v>50</v>
      </c>
      <c r="I147" s="12"/>
      <c r="J147" s="24">
        <f t="shared" ref="J147:J157" si="112">IF(H147="m",F147*12,IF(H147="q",F147*4,IF(H147="A",F147,IF(H147="w",F147*52,))))</f>
        <v>0</v>
      </c>
      <c r="K147" s="24">
        <f t="shared" si="104"/>
        <v>0</v>
      </c>
      <c r="L147" s="16"/>
      <c r="M147" s="51">
        <f t="shared" ref="M147:M157" si="113">K147</f>
        <v>0</v>
      </c>
      <c r="N147" s="12"/>
      <c r="O147" s="51">
        <f t="shared" ref="O147:O157" si="114">K147</f>
        <v>0</v>
      </c>
      <c r="P147" s="13"/>
      <c r="Q147" s="51">
        <f t="shared" ref="Q147:Q157" si="115">K147</f>
        <v>0</v>
      </c>
      <c r="R147" s="12"/>
      <c r="T147" s="14"/>
      <c r="U147" s="14"/>
      <c r="V147" s="14"/>
    </row>
    <row r="148" spans="1:22" ht="25" customHeight="1">
      <c r="B148" s="23" t="s">
        <v>14</v>
      </c>
      <c r="C148" s="27"/>
      <c r="D148" s="50"/>
      <c r="F148" s="51">
        <v>0</v>
      </c>
      <c r="G148" s="12"/>
      <c r="H148" s="52" t="s">
        <v>50</v>
      </c>
      <c r="I148" s="12"/>
      <c r="J148" s="24">
        <f t="shared" si="112"/>
        <v>0</v>
      </c>
      <c r="K148" s="24">
        <f t="shared" si="104"/>
        <v>0</v>
      </c>
      <c r="L148" s="16"/>
      <c r="M148" s="51">
        <f t="shared" si="113"/>
        <v>0</v>
      </c>
      <c r="N148" s="12"/>
      <c r="O148" s="51">
        <f t="shared" si="114"/>
        <v>0</v>
      </c>
      <c r="P148" s="13"/>
      <c r="Q148" s="51">
        <f t="shared" si="115"/>
        <v>0</v>
      </c>
    </row>
    <row r="149" spans="1:22" ht="25" customHeight="1">
      <c r="B149" s="23" t="s">
        <v>15</v>
      </c>
      <c r="C149" s="27"/>
      <c r="D149" s="50"/>
      <c r="F149" s="51">
        <v>0</v>
      </c>
      <c r="G149" s="12"/>
      <c r="H149" s="52" t="s">
        <v>50</v>
      </c>
      <c r="I149" s="12"/>
      <c r="J149" s="24">
        <f t="shared" si="112"/>
        <v>0</v>
      </c>
      <c r="K149" s="24">
        <f t="shared" si="104"/>
        <v>0</v>
      </c>
      <c r="L149" s="16"/>
      <c r="M149" s="51">
        <f t="shared" si="113"/>
        <v>0</v>
      </c>
      <c r="N149" s="12"/>
      <c r="O149" s="51">
        <f t="shared" si="114"/>
        <v>0</v>
      </c>
      <c r="P149" s="13"/>
      <c r="Q149" s="51">
        <f t="shared" si="115"/>
        <v>0</v>
      </c>
      <c r="R149" s="12"/>
    </row>
    <row r="150" spans="1:22" s="14" customFormat="1" ht="25" customHeight="1">
      <c r="A150" s="16"/>
      <c r="B150" s="23" t="s">
        <v>16</v>
      </c>
      <c r="C150" s="27"/>
      <c r="D150" s="50"/>
      <c r="E150" s="16"/>
      <c r="F150" s="51">
        <v>0</v>
      </c>
      <c r="G150" s="12"/>
      <c r="H150" s="52" t="s">
        <v>50</v>
      </c>
      <c r="I150" s="12"/>
      <c r="J150" s="24">
        <f t="shared" si="112"/>
        <v>0</v>
      </c>
      <c r="K150" s="24">
        <f t="shared" si="104"/>
        <v>0</v>
      </c>
      <c r="L150" s="16"/>
      <c r="M150" s="51">
        <f t="shared" si="113"/>
        <v>0</v>
      </c>
      <c r="N150" s="12"/>
      <c r="O150" s="51">
        <f t="shared" si="114"/>
        <v>0</v>
      </c>
      <c r="P150" s="13"/>
      <c r="Q150" s="51">
        <f t="shared" si="115"/>
        <v>0</v>
      </c>
      <c r="R150" s="34"/>
      <c r="T150" s="16"/>
      <c r="U150" s="16"/>
      <c r="V150" s="16"/>
    </row>
    <row r="151" spans="1:22" ht="25" customHeight="1">
      <c r="B151" s="23" t="s">
        <v>17</v>
      </c>
      <c r="C151" s="27"/>
      <c r="D151" s="50"/>
      <c r="F151" s="51">
        <v>0</v>
      </c>
      <c r="G151" s="12"/>
      <c r="H151" s="52" t="s">
        <v>50</v>
      </c>
      <c r="I151" s="12"/>
      <c r="J151" s="24">
        <f t="shared" si="112"/>
        <v>0</v>
      </c>
      <c r="K151" s="24">
        <f t="shared" si="104"/>
        <v>0</v>
      </c>
      <c r="L151" s="16"/>
      <c r="M151" s="51">
        <f t="shared" si="113"/>
        <v>0</v>
      </c>
      <c r="N151" s="12"/>
      <c r="O151" s="51">
        <f t="shared" si="114"/>
        <v>0</v>
      </c>
      <c r="P151" s="13"/>
      <c r="Q151" s="51">
        <f t="shared" si="115"/>
        <v>0</v>
      </c>
      <c r="R151" s="12"/>
    </row>
    <row r="152" spans="1:22" ht="25" customHeight="1">
      <c r="B152" s="23" t="s">
        <v>96</v>
      </c>
      <c r="C152" s="27"/>
      <c r="D152" s="50"/>
      <c r="F152" s="51">
        <v>0</v>
      </c>
      <c r="G152" s="12"/>
      <c r="H152" s="52" t="s">
        <v>50</v>
      </c>
      <c r="I152" s="12"/>
      <c r="J152" s="24">
        <f t="shared" si="112"/>
        <v>0</v>
      </c>
      <c r="K152" s="24">
        <f t="shared" si="104"/>
        <v>0</v>
      </c>
      <c r="L152" s="16"/>
      <c r="M152" s="51">
        <f t="shared" si="113"/>
        <v>0</v>
      </c>
      <c r="N152" s="12"/>
      <c r="O152" s="51">
        <f t="shared" si="114"/>
        <v>0</v>
      </c>
      <c r="P152" s="13"/>
      <c r="Q152" s="51">
        <f t="shared" si="115"/>
        <v>0</v>
      </c>
      <c r="R152" s="12"/>
    </row>
    <row r="153" spans="1:22" ht="25" customHeight="1">
      <c r="B153" s="23" t="s">
        <v>19</v>
      </c>
      <c r="C153" s="27"/>
      <c r="D153" s="50"/>
      <c r="F153" s="51">
        <v>0</v>
      </c>
      <c r="G153" s="12"/>
      <c r="H153" s="52" t="s">
        <v>50</v>
      </c>
      <c r="I153" s="12"/>
      <c r="J153" s="24">
        <f t="shared" si="112"/>
        <v>0</v>
      </c>
      <c r="K153" s="24">
        <f t="shared" si="104"/>
        <v>0</v>
      </c>
      <c r="L153" s="16"/>
      <c r="M153" s="51">
        <f t="shared" si="113"/>
        <v>0</v>
      </c>
      <c r="N153" s="12"/>
      <c r="O153" s="51">
        <f t="shared" si="114"/>
        <v>0</v>
      </c>
      <c r="P153" s="13"/>
      <c r="Q153" s="51">
        <f t="shared" si="115"/>
        <v>0</v>
      </c>
      <c r="R153" s="12"/>
    </row>
    <row r="154" spans="1:22" ht="25" customHeight="1">
      <c r="B154" s="23" t="s">
        <v>23</v>
      </c>
      <c r="C154" s="27"/>
      <c r="D154" s="50"/>
      <c r="F154" s="51">
        <v>0</v>
      </c>
      <c r="G154" s="12"/>
      <c r="H154" s="52" t="s">
        <v>50</v>
      </c>
      <c r="I154" s="12"/>
      <c r="J154" s="24">
        <f t="shared" si="112"/>
        <v>0</v>
      </c>
      <c r="K154" s="24">
        <f t="shared" si="104"/>
        <v>0</v>
      </c>
      <c r="L154" s="16"/>
      <c r="M154" s="51">
        <f t="shared" si="113"/>
        <v>0</v>
      </c>
      <c r="N154" s="12"/>
      <c r="O154" s="51">
        <f t="shared" si="114"/>
        <v>0</v>
      </c>
      <c r="P154" s="13"/>
      <c r="Q154" s="51">
        <f t="shared" si="115"/>
        <v>0</v>
      </c>
      <c r="R154" s="12"/>
    </row>
    <row r="155" spans="1:22" ht="25" customHeight="1">
      <c r="B155" s="23" t="s">
        <v>21</v>
      </c>
      <c r="C155" s="27"/>
      <c r="D155" s="50"/>
      <c r="F155" s="51">
        <v>0</v>
      </c>
      <c r="G155" s="12"/>
      <c r="H155" s="52" t="s">
        <v>50</v>
      </c>
      <c r="I155" s="12"/>
      <c r="J155" s="24">
        <f t="shared" si="112"/>
        <v>0</v>
      </c>
      <c r="K155" s="24">
        <f t="shared" si="104"/>
        <v>0</v>
      </c>
      <c r="L155" s="16"/>
      <c r="M155" s="51">
        <f t="shared" si="113"/>
        <v>0</v>
      </c>
      <c r="N155" s="12"/>
      <c r="O155" s="51">
        <f t="shared" si="114"/>
        <v>0</v>
      </c>
      <c r="P155" s="13"/>
      <c r="Q155" s="51">
        <f t="shared" si="115"/>
        <v>0</v>
      </c>
      <c r="R155" s="12"/>
      <c r="T155" s="14"/>
      <c r="U155" s="14"/>
      <c r="V155" s="14"/>
    </row>
    <row r="156" spans="1:22" ht="25" customHeight="1">
      <c r="B156" s="23" t="s">
        <v>22</v>
      </c>
      <c r="C156" s="27"/>
      <c r="D156" s="50"/>
      <c r="F156" s="51">
        <v>0</v>
      </c>
      <c r="G156" s="12"/>
      <c r="H156" s="52" t="s">
        <v>50</v>
      </c>
      <c r="I156" s="12"/>
      <c r="J156" s="24">
        <f t="shared" si="112"/>
        <v>0</v>
      </c>
      <c r="K156" s="24">
        <f t="shared" si="104"/>
        <v>0</v>
      </c>
      <c r="L156" s="16"/>
      <c r="M156" s="51">
        <f t="shared" si="113"/>
        <v>0</v>
      </c>
      <c r="N156" s="12"/>
      <c r="O156" s="51">
        <f t="shared" si="114"/>
        <v>0</v>
      </c>
      <c r="P156" s="13"/>
      <c r="Q156" s="51">
        <f t="shared" si="115"/>
        <v>0</v>
      </c>
      <c r="R156" s="12"/>
    </row>
    <row r="157" spans="1:22" ht="25" customHeight="1">
      <c r="B157" s="26" t="s">
        <v>0</v>
      </c>
      <c r="D157" s="50"/>
      <c r="F157" s="51">
        <v>0</v>
      </c>
      <c r="G157" s="12"/>
      <c r="H157" s="52" t="s">
        <v>50</v>
      </c>
      <c r="I157" s="12"/>
      <c r="J157" s="24">
        <f t="shared" si="112"/>
        <v>0</v>
      </c>
      <c r="K157" s="24">
        <f t="shared" si="104"/>
        <v>0</v>
      </c>
      <c r="L157" s="16"/>
      <c r="M157" s="51">
        <f t="shared" si="113"/>
        <v>0</v>
      </c>
      <c r="N157" s="12"/>
      <c r="O157" s="51">
        <f t="shared" si="114"/>
        <v>0</v>
      </c>
      <c r="P157" s="13"/>
      <c r="Q157" s="51">
        <f t="shared" si="115"/>
        <v>0</v>
      </c>
      <c r="R157" s="12"/>
    </row>
    <row r="158" spans="1:22" ht="25" customHeight="1">
      <c r="G158" s="12"/>
      <c r="H158" s="31"/>
      <c r="I158" s="12"/>
      <c r="J158" s="12"/>
      <c r="K158" s="41">
        <f>SUM(K144:K157)</f>
        <v>0</v>
      </c>
      <c r="L158" s="12"/>
      <c r="M158" s="41">
        <f>SUM(M144:M157)</f>
        <v>0</v>
      </c>
      <c r="N158" s="12"/>
      <c r="O158" s="41">
        <f>SUM(O144:O157)</f>
        <v>0</v>
      </c>
      <c r="P158" s="32"/>
      <c r="Q158" s="41">
        <f>SUM(Q144:Q157)</f>
        <v>0</v>
      </c>
      <c r="R158" s="12"/>
    </row>
    <row r="159" spans="1:22" ht="25" customHeight="1">
      <c r="B159" s="36"/>
      <c r="C159" s="29"/>
      <c r="G159" s="12"/>
      <c r="H159" s="31"/>
      <c r="I159" s="12"/>
      <c r="J159" s="12"/>
      <c r="K159" s="31"/>
      <c r="L159" s="8"/>
      <c r="M159" s="31"/>
      <c r="N159" s="12"/>
      <c r="O159" s="31"/>
      <c r="P159" s="32"/>
      <c r="Q159" s="31"/>
      <c r="R159" s="12"/>
    </row>
    <row r="160" spans="1:22" s="14" customFormat="1" ht="51" customHeight="1">
      <c r="A160" s="1"/>
      <c r="B160" s="72" t="s">
        <v>66</v>
      </c>
      <c r="C160" s="72"/>
      <c r="D160" s="72"/>
      <c r="E160" s="72"/>
      <c r="F160" s="72"/>
      <c r="G160" s="72"/>
      <c r="H160" s="72"/>
      <c r="I160" s="72"/>
      <c r="J160" s="72"/>
      <c r="K160" s="72"/>
      <c r="L160" s="72"/>
      <c r="M160" s="72"/>
      <c r="N160" s="72"/>
      <c r="O160" s="72"/>
      <c r="P160" s="72"/>
      <c r="Q160" s="72"/>
      <c r="R160" s="34"/>
      <c r="T160" s="16"/>
      <c r="U160" s="16"/>
      <c r="V160" s="16"/>
    </row>
    <row r="161" spans="6:31" ht="21" customHeight="1">
      <c r="L161" s="12"/>
      <c r="R161" s="12"/>
      <c r="S161" s="60"/>
      <c r="T161" s="60"/>
      <c r="U161" s="60"/>
      <c r="V161" s="60"/>
      <c r="W161" s="60"/>
      <c r="X161" s="60"/>
      <c r="Y161" s="60"/>
    </row>
    <row r="162" spans="6:31" ht="55" customHeight="1" thickBot="1">
      <c r="F162" s="1"/>
      <c r="K162" s="7" t="s">
        <v>2</v>
      </c>
      <c r="L162" s="8"/>
      <c r="M162" s="9" t="str">
        <f>$M$109</f>
        <v>In Retirement</v>
      </c>
      <c r="N162" s="8"/>
      <c r="O162" s="9" t="str">
        <f>$O$109</f>
        <v>First Name 1 Only (if First Name 2 Dies)</v>
      </c>
      <c r="P162" s="10"/>
      <c r="Q162" s="9" t="str">
        <f>$Q$109</f>
        <v>First Name 2 Only (if First Name 1 Dies)</v>
      </c>
      <c r="S162" s="60"/>
      <c r="T162" s="60"/>
      <c r="U162" s="60"/>
      <c r="V162" s="60"/>
      <c r="W162" s="60"/>
      <c r="X162" s="60"/>
      <c r="Y162" s="60"/>
    </row>
    <row r="163" spans="6:31" ht="25" customHeight="1" thickTop="1" thickBot="1">
      <c r="F163" s="83" t="str">
        <f>B14</f>
        <v>Living</v>
      </c>
      <c r="G163" s="84"/>
      <c r="H163" s="85"/>
      <c r="K163" s="63">
        <f>K25</f>
        <v>0</v>
      </c>
      <c r="M163" s="24" t="e">
        <f>IF($O$6="no",#N/A,M25)</f>
        <v>#N/A</v>
      </c>
      <c r="O163" s="24">
        <f>IF($O$5="no",0,O25)</f>
        <v>0</v>
      </c>
      <c r="Q163" s="24">
        <f>IF($O$5="no",0,Q25)</f>
        <v>0</v>
      </c>
      <c r="S163" s="47">
        <f t="shared" ref="S163:S174" si="116">IF($B$177=$T$165,K163,IF($B$177=$T$166,M163,IF($B$177=$T$167,O163,IF($B$177=$T$168,Q163,0))))</f>
        <v>0</v>
      </c>
      <c r="T163" s="58"/>
      <c r="U163" s="60"/>
      <c r="V163" s="60"/>
      <c r="W163" s="60"/>
      <c r="X163" s="60"/>
      <c r="Y163" s="60"/>
    </row>
    <row r="164" spans="6:31" ht="25" customHeight="1" thickTop="1" thickBot="1">
      <c r="F164" s="86" t="s">
        <v>67</v>
      </c>
      <c r="G164" s="87"/>
      <c r="H164" s="88"/>
      <c r="K164" s="63">
        <f>K43</f>
        <v>0</v>
      </c>
      <c r="M164" s="24" t="e">
        <f>IF($O$6="no",#N/A,M43)</f>
        <v>#N/A</v>
      </c>
      <c r="O164" s="24">
        <f>IF($O$5="no",0,O43)</f>
        <v>0</v>
      </c>
      <c r="Q164" s="24">
        <f>IF($O$5="no",0,Q43)</f>
        <v>0</v>
      </c>
      <c r="S164" s="47">
        <f t="shared" si="116"/>
        <v>0</v>
      </c>
      <c r="T164" s="58"/>
      <c r="U164" s="60"/>
      <c r="V164" s="60"/>
      <c r="W164" s="60"/>
      <c r="X164" s="60"/>
      <c r="Y164" s="60"/>
    </row>
    <row r="165" spans="6:31" ht="25" customHeight="1" thickTop="1" thickBot="1">
      <c r="F165" s="89" t="s">
        <v>108</v>
      </c>
      <c r="G165" s="90"/>
      <c r="H165" s="91"/>
      <c r="K165" s="63">
        <f>K54+K65</f>
        <v>0</v>
      </c>
      <c r="M165" s="24" t="e">
        <f>IF($O$6="no",#N/A,M54+M65)</f>
        <v>#N/A</v>
      </c>
      <c r="O165" s="24">
        <f>IF($O$5="no",0,O54+O65)</f>
        <v>0</v>
      </c>
      <c r="Q165" s="24">
        <f>IF($O$5="no",0,Q54+Q65)</f>
        <v>0</v>
      </c>
      <c r="S165" s="47">
        <f t="shared" si="116"/>
        <v>0</v>
      </c>
      <c r="T165" s="59" t="str">
        <f>K162</f>
        <v>Now</v>
      </c>
      <c r="U165" s="61"/>
      <c r="V165" s="61"/>
      <c r="W165" s="60"/>
      <c r="X165" s="60"/>
      <c r="Y165" s="60"/>
    </row>
    <row r="166" spans="6:31" ht="25" customHeight="1" thickTop="1" thickBot="1">
      <c r="F166" s="79" t="s">
        <v>68</v>
      </c>
      <c r="G166" s="80"/>
      <c r="H166" s="81"/>
      <c r="K166" s="63">
        <f>K70</f>
        <v>0</v>
      </c>
      <c r="M166" s="24" t="e">
        <f>IF($O$6="no",#N/A,M70)</f>
        <v>#N/A</v>
      </c>
      <c r="O166" s="24">
        <f>IF($O$5="no",0,O70)</f>
        <v>0</v>
      </c>
      <c r="Q166" s="24">
        <f>IF($O$5="no",0,Q70)</f>
        <v>0</v>
      </c>
      <c r="S166" s="47">
        <f t="shared" si="116"/>
        <v>0</v>
      </c>
      <c r="T166" s="59" t="str">
        <f>M162</f>
        <v>In Retirement</v>
      </c>
      <c r="U166" s="60"/>
      <c r="V166" s="60"/>
      <c r="W166" s="62"/>
      <c r="X166" s="62"/>
      <c r="Y166" s="60"/>
      <c r="AE166" s="6"/>
    </row>
    <row r="167" spans="6:31" ht="25" customHeight="1" thickTop="1" thickBot="1">
      <c r="F167" s="69" t="str">
        <f>B72</f>
        <v>Protection</v>
      </c>
      <c r="G167" s="70"/>
      <c r="H167" s="71"/>
      <c r="K167" s="63">
        <f>K78</f>
        <v>0</v>
      </c>
      <c r="M167" s="24" t="e">
        <f>IF($O$6="no",#N/A,M78)</f>
        <v>#N/A</v>
      </c>
      <c r="O167" s="24">
        <f>IF($O$5="no",0,O78)</f>
        <v>0</v>
      </c>
      <c r="Q167" s="24">
        <f>IF($O$5="no",0,Q78)</f>
        <v>0</v>
      </c>
      <c r="S167" s="47">
        <f t="shared" si="116"/>
        <v>0</v>
      </c>
      <c r="T167" s="59" t="str">
        <f>O162</f>
        <v>First Name 1 Only (if First Name 2 Dies)</v>
      </c>
      <c r="U167" s="60"/>
      <c r="V167" s="60"/>
      <c r="W167" s="62"/>
      <c r="X167" s="62"/>
      <c r="Y167" s="60"/>
      <c r="AE167" s="1"/>
    </row>
    <row r="168" spans="6:31" ht="25" customHeight="1" thickTop="1" thickBot="1">
      <c r="F168" s="75" t="str">
        <f>B80</f>
        <v>Investment</v>
      </c>
      <c r="G168" s="76"/>
      <c r="H168" s="77"/>
      <c r="K168" s="63">
        <f>K83</f>
        <v>0</v>
      </c>
      <c r="M168" s="24" t="e">
        <f>IF($O$6="no",#N/A,M83)</f>
        <v>#N/A</v>
      </c>
      <c r="O168" s="24">
        <f>IF($O$5="no",0,O83)</f>
        <v>0</v>
      </c>
      <c r="Q168" s="24">
        <f>IF($O$5="no",0,Q83)</f>
        <v>0</v>
      </c>
      <c r="S168" s="47">
        <f t="shared" si="116"/>
        <v>0</v>
      </c>
      <c r="T168" s="59" t="str">
        <f>Q162</f>
        <v>First Name 2 Only (if First Name 1 Dies)</v>
      </c>
      <c r="U168" s="60"/>
      <c r="V168" s="60"/>
      <c r="W168" s="62"/>
      <c r="X168" s="62"/>
      <c r="Y168" s="60"/>
      <c r="AE168" s="1"/>
    </row>
    <row r="169" spans="6:31" ht="25" customHeight="1" thickTop="1" thickBot="1">
      <c r="F169" s="107" t="s">
        <v>69</v>
      </c>
      <c r="G169" s="108"/>
      <c r="H169" s="109"/>
      <c r="K169" s="63">
        <f>K94</f>
        <v>0</v>
      </c>
      <c r="M169" s="24" t="e">
        <f>IF($O$6="no",#N/A,M94)</f>
        <v>#N/A</v>
      </c>
      <c r="O169" s="24">
        <f>IF($O$5="no",0,O94)</f>
        <v>0</v>
      </c>
      <c r="Q169" s="24">
        <f>IF($O$5="no",0,Q94)</f>
        <v>0</v>
      </c>
      <c r="S169" s="47">
        <f t="shared" si="116"/>
        <v>0</v>
      </c>
      <c r="T169" s="58"/>
      <c r="U169" s="60"/>
      <c r="V169" s="60"/>
      <c r="W169" s="62"/>
      <c r="X169" s="62"/>
      <c r="Y169" s="60"/>
      <c r="AE169" s="1"/>
    </row>
    <row r="170" spans="6:31" ht="25" customHeight="1" thickTop="1" thickBot="1">
      <c r="F170" s="123" t="str">
        <f>B96</f>
        <v>Charities</v>
      </c>
      <c r="G170" s="124"/>
      <c r="H170" s="125"/>
      <c r="K170" s="63">
        <f>K99</f>
        <v>0</v>
      </c>
      <c r="M170" s="24" t="e">
        <f>IF($O$6="no",#N/A,M99)</f>
        <v>#N/A</v>
      </c>
      <c r="O170" s="24">
        <f>IF($O$5="no",0,O99)</f>
        <v>0</v>
      </c>
      <c r="Q170" s="24">
        <f>IF($O$5="no",0,Q99)</f>
        <v>0</v>
      </c>
      <c r="S170" s="47">
        <f t="shared" si="116"/>
        <v>0</v>
      </c>
      <c r="T170" s="58"/>
      <c r="U170" s="60"/>
      <c r="V170" s="60"/>
      <c r="W170" s="62"/>
      <c r="X170" s="62"/>
      <c r="Y170" s="60"/>
      <c r="AE170" s="1"/>
    </row>
    <row r="171" spans="6:31" ht="25" customHeight="1" thickTop="1" thickBot="1">
      <c r="F171" s="110" t="str">
        <f>B101</f>
        <v>Unidentified</v>
      </c>
      <c r="G171" s="111"/>
      <c r="H171" s="112"/>
      <c r="K171" s="63">
        <f>K104</f>
        <v>0</v>
      </c>
      <c r="M171" s="24" t="e">
        <f>IF($O$6="no",#N/A,M104)</f>
        <v>#N/A</v>
      </c>
      <c r="O171" s="24">
        <f>IF($O$5="no",0,O104)</f>
        <v>0</v>
      </c>
      <c r="Q171" s="24">
        <f>IF($O$5="no",0,Q104)</f>
        <v>0</v>
      </c>
      <c r="S171" s="47">
        <f t="shared" si="116"/>
        <v>0</v>
      </c>
      <c r="T171" s="58"/>
      <c r="U171" s="60"/>
      <c r="V171" s="60"/>
      <c r="W171" s="62"/>
      <c r="X171" s="62"/>
      <c r="Y171" s="60"/>
      <c r="AE171" s="1"/>
    </row>
    <row r="172" spans="6:31" ht="25" customHeight="1" thickTop="1" thickBot="1">
      <c r="F172" s="113" t="str">
        <f>B109</f>
        <v>Debt</v>
      </c>
      <c r="G172" s="114"/>
      <c r="H172" s="115"/>
      <c r="K172" s="63">
        <f>K114</f>
        <v>0</v>
      </c>
      <c r="M172" s="24" t="e">
        <f>IF($O$6="no",#N/A,M114)</f>
        <v>#N/A</v>
      </c>
      <c r="O172" s="24">
        <f>IF($O$5="no",0,O114)</f>
        <v>0</v>
      </c>
      <c r="Q172" s="24">
        <f>IF($O$5="no",0,Q114)</f>
        <v>0</v>
      </c>
      <c r="S172" s="47">
        <f t="shared" si="116"/>
        <v>0</v>
      </c>
      <c r="T172" s="58"/>
      <c r="U172" s="60"/>
      <c r="V172" s="60"/>
      <c r="W172" s="62"/>
      <c r="X172" s="62"/>
      <c r="Y172" s="60"/>
      <c r="AE172" s="1"/>
    </row>
    <row r="173" spans="6:31" ht="25" customHeight="1" thickTop="1" thickBot="1">
      <c r="F173" s="116" t="s">
        <v>60</v>
      </c>
      <c r="G173" s="117"/>
      <c r="H173" s="118"/>
      <c r="K173" s="63">
        <f>K123+K132+K141</f>
        <v>0</v>
      </c>
      <c r="M173" s="24" t="e">
        <f>IF($O$6="no",#N/A,M123+M132+M141)</f>
        <v>#N/A</v>
      </c>
      <c r="O173" s="24">
        <f>IF($O$5="no",0,O123+O132+O141)</f>
        <v>0</v>
      </c>
      <c r="Q173" s="24">
        <f>IF($O$5="no",0,Q123+Q132+Q141)</f>
        <v>0</v>
      </c>
      <c r="S173" s="47">
        <f t="shared" si="116"/>
        <v>0</v>
      </c>
      <c r="T173" s="58"/>
      <c r="U173" s="60"/>
      <c r="V173" s="60"/>
      <c r="W173" s="62"/>
      <c r="X173" s="62"/>
      <c r="Y173" s="60"/>
      <c r="AE173" s="1"/>
    </row>
    <row r="174" spans="6:31" ht="25" customHeight="1" thickTop="1" thickBot="1">
      <c r="F174" s="119" t="s">
        <v>70</v>
      </c>
      <c r="G174" s="120"/>
      <c r="H174" s="121"/>
      <c r="K174" s="63">
        <f>K158</f>
        <v>0</v>
      </c>
      <c r="M174" s="24" t="e">
        <f>IF($O$6="no",#N/A,M158)</f>
        <v>#N/A</v>
      </c>
      <c r="O174" s="24">
        <f>IF($O$5="no",0,O158)</f>
        <v>0</v>
      </c>
      <c r="Q174" s="24">
        <f>IF($O$5="no",0,Q158)</f>
        <v>0</v>
      </c>
      <c r="S174" s="47">
        <f t="shared" si="116"/>
        <v>0</v>
      </c>
      <c r="T174" s="58"/>
      <c r="U174" s="60"/>
      <c r="V174" s="60"/>
      <c r="W174" s="60"/>
      <c r="X174" s="60"/>
      <c r="Y174" s="60"/>
    </row>
    <row r="175" spans="6:31" ht="32" customHeight="1" thickTop="1">
      <c r="F175" s="12"/>
      <c r="G175" s="12"/>
      <c r="H175" s="12"/>
      <c r="I175" s="12"/>
      <c r="J175" s="12"/>
      <c r="K175" s="64">
        <f>SUM(K163:K174)</f>
        <v>0</v>
      </c>
      <c r="L175" s="38"/>
      <c r="M175" s="37" t="e">
        <f>IF($O$6="no",#N/A,SUM(M163:M174))</f>
        <v>#N/A</v>
      </c>
      <c r="N175" s="38"/>
      <c r="O175" s="37">
        <f>SUM(O163:O174)</f>
        <v>0</v>
      </c>
      <c r="Q175" s="37">
        <f>SUM(Q163:Q174)</f>
        <v>0</v>
      </c>
      <c r="S175" s="47">
        <f>SUM(S163:S174)</f>
        <v>0</v>
      </c>
    </row>
    <row r="176" spans="6:31">
      <c r="F176" s="12"/>
      <c r="G176" s="12"/>
      <c r="H176" s="12"/>
      <c r="I176" s="12"/>
      <c r="J176" s="12"/>
      <c r="K176" s="12"/>
      <c r="L176" s="12"/>
      <c r="M176" s="12"/>
      <c r="N176" s="12"/>
      <c r="O176" s="12"/>
      <c r="P176" s="12"/>
      <c r="Q176" s="12"/>
    </row>
    <row r="177" spans="2:31" ht="24">
      <c r="B177" s="74" t="s">
        <v>2</v>
      </c>
      <c r="C177" s="74"/>
      <c r="D177" s="74"/>
      <c r="F177" s="16"/>
      <c r="H177" s="16"/>
      <c r="K177" s="40" t="s">
        <v>85</v>
      </c>
      <c r="L177" s="16"/>
      <c r="M177" s="16"/>
      <c r="N177" s="16"/>
      <c r="O177" s="16"/>
      <c r="Q177" s="16"/>
    </row>
    <row r="180" spans="2:31" ht="16">
      <c r="W180" s="10"/>
      <c r="X180" s="10"/>
      <c r="AE180" s="10"/>
    </row>
    <row r="181" spans="2:31">
      <c r="X181" s="6"/>
    </row>
    <row r="224" spans="2:17" ht="44" customHeight="1">
      <c r="B224" s="105"/>
      <c r="C224" s="105"/>
      <c r="D224" s="105"/>
      <c r="E224" s="105"/>
      <c r="F224" s="105"/>
      <c r="G224" s="105"/>
      <c r="H224" s="105"/>
      <c r="I224" s="105"/>
      <c r="J224" s="105"/>
      <c r="K224" s="105"/>
      <c r="L224" s="105"/>
      <c r="M224" s="105"/>
      <c r="N224" s="105"/>
      <c r="O224" s="105"/>
      <c r="P224" s="105"/>
      <c r="Q224" s="105"/>
    </row>
    <row r="225" spans="2:17" ht="44" customHeight="1">
      <c r="B225" s="105"/>
      <c r="C225" s="105"/>
      <c r="D225" s="105"/>
      <c r="E225" s="105"/>
      <c r="F225" s="105"/>
      <c r="G225" s="105"/>
      <c r="H225" s="105"/>
      <c r="I225" s="105"/>
      <c r="J225" s="105"/>
      <c r="K225" s="105"/>
      <c r="L225" s="105"/>
      <c r="M225" s="105"/>
      <c r="N225" s="105"/>
      <c r="O225" s="105"/>
      <c r="P225" s="105"/>
      <c r="Q225" s="105"/>
    </row>
    <row r="226" spans="2:17" ht="15" customHeight="1">
      <c r="B226" s="122" t="s">
        <v>98</v>
      </c>
      <c r="C226" s="122"/>
      <c r="D226" s="122"/>
      <c r="E226" s="122"/>
      <c r="F226" s="122"/>
      <c r="G226" s="122"/>
      <c r="H226" s="122"/>
      <c r="I226" s="122"/>
      <c r="J226" s="122"/>
      <c r="K226" s="122"/>
      <c r="L226" s="122"/>
      <c r="M226" s="122"/>
      <c r="N226" s="68"/>
      <c r="O226" s="68"/>
      <c r="P226" s="68"/>
      <c r="Q226" s="68"/>
    </row>
    <row r="227" spans="2:17" ht="92" customHeight="1">
      <c r="B227" s="122"/>
      <c r="C227" s="122"/>
      <c r="D227" s="122"/>
      <c r="E227" s="122"/>
      <c r="F227" s="122"/>
      <c r="G227" s="122"/>
      <c r="H227" s="122"/>
      <c r="I227" s="122"/>
      <c r="J227" s="122"/>
      <c r="K227" s="122"/>
      <c r="L227" s="122"/>
      <c r="M227" s="122"/>
      <c r="N227" s="68"/>
      <c r="O227" s="68"/>
      <c r="P227" s="68"/>
      <c r="Q227" s="68"/>
    </row>
    <row r="228" spans="2:17" ht="15" customHeight="1">
      <c r="B228" s="122"/>
      <c r="C228" s="122"/>
      <c r="D228" s="122"/>
      <c r="E228" s="122"/>
      <c r="F228" s="122"/>
      <c r="G228" s="122"/>
      <c r="H228" s="122"/>
      <c r="I228" s="122"/>
      <c r="J228" s="122"/>
      <c r="K228" s="122"/>
      <c r="L228" s="122"/>
      <c r="M228" s="122"/>
      <c r="N228" s="68"/>
      <c r="O228" s="68"/>
      <c r="P228" s="68"/>
      <c r="Q228" s="68"/>
    </row>
    <row r="229" spans="2:17" ht="15" customHeight="1">
      <c r="B229" s="122"/>
      <c r="C229" s="122"/>
      <c r="D229" s="122"/>
      <c r="E229" s="122"/>
      <c r="F229" s="122"/>
      <c r="G229" s="122"/>
      <c r="H229" s="122"/>
      <c r="I229" s="122"/>
      <c r="J229" s="122"/>
      <c r="K229" s="122"/>
      <c r="L229" s="122"/>
      <c r="M229" s="122"/>
      <c r="N229" s="68"/>
      <c r="O229" s="68"/>
      <c r="P229" s="68"/>
      <c r="Q229" s="68"/>
    </row>
    <row r="230" spans="2:17" ht="15" customHeight="1">
      <c r="B230" s="122"/>
      <c r="C230" s="122"/>
      <c r="D230" s="122"/>
      <c r="E230" s="122"/>
      <c r="F230" s="122"/>
      <c r="G230" s="122"/>
      <c r="H230" s="122"/>
      <c r="I230" s="122"/>
      <c r="J230" s="122"/>
      <c r="K230" s="122"/>
      <c r="L230" s="122"/>
      <c r="M230" s="122"/>
      <c r="N230" s="68"/>
      <c r="O230" s="68"/>
      <c r="P230" s="68"/>
      <c r="Q230" s="68"/>
    </row>
    <row r="231" spans="2:17" ht="22" customHeight="1">
      <c r="B231" s="106" t="s">
        <v>71</v>
      </c>
      <c r="C231" s="106"/>
      <c r="D231" s="106"/>
      <c r="E231" s="106"/>
      <c r="F231" s="106"/>
      <c r="G231" s="106"/>
      <c r="H231" s="106"/>
      <c r="I231" s="106"/>
      <c r="J231" s="106"/>
      <c r="K231" s="106"/>
      <c r="L231" s="106"/>
      <c r="M231" s="106"/>
      <c r="N231" s="106"/>
      <c r="O231" s="106"/>
      <c r="P231" s="106"/>
      <c r="Q231" s="106"/>
    </row>
    <row r="232" spans="2:17" ht="22" customHeight="1">
      <c r="B232" s="106" t="s">
        <v>73</v>
      </c>
      <c r="C232" s="106"/>
      <c r="D232" s="106"/>
      <c r="E232" s="106"/>
      <c r="F232" s="106"/>
      <c r="G232" s="106"/>
      <c r="H232" s="106"/>
      <c r="I232" s="106"/>
      <c r="J232" s="106"/>
      <c r="K232" s="106"/>
      <c r="L232" s="106"/>
      <c r="M232" s="106"/>
      <c r="N232" s="106"/>
      <c r="O232" s="106"/>
      <c r="P232" s="106"/>
      <c r="Q232" s="106"/>
    </row>
    <row r="233" spans="2:17" ht="22" customHeight="1">
      <c r="B233" s="106" t="s">
        <v>72</v>
      </c>
      <c r="C233" s="106"/>
      <c r="D233" s="106"/>
      <c r="E233" s="106"/>
      <c r="F233" s="106"/>
      <c r="G233" s="106"/>
      <c r="H233" s="106"/>
      <c r="I233" s="106"/>
      <c r="J233" s="106"/>
      <c r="K233" s="106"/>
      <c r="L233" s="106"/>
      <c r="M233" s="106"/>
      <c r="N233" s="106"/>
      <c r="O233" s="106"/>
      <c r="P233" s="106"/>
      <c r="Q233" s="106"/>
    </row>
  </sheetData>
  <sheetProtection algorithmName="SHA-512" hashValue="RdWqQT1rd9Yi4nNq/ceWJDapqrDWyIsu0q9gmtJxRhJr20Gvad91Ul+Xx8aA5LJPlgXXFjblHfz+6FGKJbK6nQ==" saltValue="7UMYXGqgGFDZulGcBeE6Zg==" spinCount="100000" sheet="1" objects="1" scenarios="1" selectLockedCells="1"/>
  <mergeCells count="32">
    <mergeCell ref="B224:Q225"/>
    <mergeCell ref="B231:Q231"/>
    <mergeCell ref="B232:Q232"/>
    <mergeCell ref="B233:Q233"/>
    <mergeCell ref="F169:H169"/>
    <mergeCell ref="F171:H171"/>
    <mergeCell ref="F172:H172"/>
    <mergeCell ref="F173:H173"/>
    <mergeCell ref="F174:H174"/>
    <mergeCell ref="B226:M230"/>
    <mergeCell ref="F170:H170"/>
    <mergeCell ref="B1:D2"/>
    <mergeCell ref="F166:H166"/>
    <mergeCell ref="F11:H12"/>
    <mergeCell ref="B160:Q160"/>
    <mergeCell ref="F163:H163"/>
    <mergeCell ref="F164:H164"/>
    <mergeCell ref="F165:H165"/>
    <mergeCell ref="O4:Q4"/>
    <mergeCell ref="O5:Q5"/>
    <mergeCell ref="O6:Q6"/>
    <mergeCell ref="O7:Q7"/>
    <mergeCell ref="B11:D12"/>
    <mergeCell ref="F5:M5"/>
    <mergeCell ref="F6:M6"/>
    <mergeCell ref="F7:M7"/>
    <mergeCell ref="F4:M4"/>
    <mergeCell ref="F167:H167"/>
    <mergeCell ref="B106:Q106"/>
    <mergeCell ref="K9:Q9"/>
    <mergeCell ref="B177:D177"/>
    <mergeCell ref="F168:H168"/>
  </mergeCells>
  <conditionalFormatting sqref="D5:D9">
    <cfRule type="containsText" dxfId="18" priority="20" operator="containsText" text="First Name">
      <formula>NOT(ISERROR(SEARCH("First Name",D5)))</formula>
    </cfRule>
  </conditionalFormatting>
  <conditionalFormatting sqref="F7:M7 O7">
    <cfRule type="expression" dxfId="17" priority="3">
      <formula>$O$7="Yes"</formula>
    </cfRule>
  </conditionalFormatting>
  <conditionalFormatting sqref="H15:H24 H28:H42 H46:H53 H57:H64 H68:H69 H73:H77 H81:H82 H86:H93 H97:H98 H102:H103 H110:H113 H117:H122 H126:H131 H135:H140 H144:H157">
    <cfRule type="containsText" dxfId="16" priority="22" operator="containsText" text="W">
      <formula>NOT(ISERROR(SEARCH("W",H15)))</formula>
    </cfRule>
    <cfRule type="containsText" dxfId="15" priority="23" operator="containsText" text="M">
      <formula>NOT(ISERROR(SEARCH("M",H15)))</formula>
    </cfRule>
    <cfRule type="containsText" dxfId="14" priority="24" operator="containsText" text="Q">
      <formula>NOT(ISERROR(SEARCH("Q",H15)))</formula>
    </cfRule>
    <cfRule type="containsText" dxfId="13" priority="27" operator="containsText" text="A">
      <formula>NOT(ISERROR(SEARCH("A",H15)))</formula>
    </cfRule>
  </conditionalFormatting>
  <conditionalFormatting sqref="I11:Q12 F13:Q25 G26:Q26 F27:Q107 G108:Q108 F109:Q225 F1:Q1 F2:J2 N4 N5:O7 L8:Q9 K9 N226:Q230 F231:Q1048576">
    <cfRule type="cellIs" dxfId="12" priority="26" operator="equal">
      <formula>0</formula>
    </cfRule>
  </conditionalFormatting>
  <conditionalFormatting sqref="K163:K174">
    <cfRule type="expression" dxfId="11" priority="7">
      <formula>$B$177=$K$162</formula>
    </cfRule>
  </conditionalFormatting>
  <conditionalFormatting sqref="K175">
    <cfRule type="expression" dxfId="10" priority="14">
      <formula>$B$177=$K$162</formula>
    </cfRule>
  </conditionalFormatting>
  <conditionalFormatting sqref="M11:M175">
    <cfRule type="expression" dxfId="9" priority="1" stopIfTrue="1">
      <formula>$O$6="no"</formula>
    </cfRule>
  </conditionalFormatting>
  <conditionalFormatting sqref="M163:M174">
    <cfRule type="expression" dxfId="8" priority="6">
      <formula>$B$177=$M$162</formula>
    </cfRule>
  </conditionalFormatting>
  <conditionalFormatting sqref="M175">
    <cfRule type="expression" dxfId="7" priority="12">
      <formula>$B$177=$M$162</formula>
    </cfRule>
  </conditionalFormatting>
  <conditionalFormatting sqref="O163:O174">
    <cfRule type="expression" dxfId="6" priority="51">
      <formula>$B$177=$O$162</formula>
    </cfRule>
    <cfRule type="expression" dxfId="5" priority="52">
      <formula>$O$6="no"</formula>
    </cfRule>
  </conditionalFormatting>
  <conditionalFormatting sqref="O175">
    <cfRule type="expression" dxfId="4" priority="10">
      <formula>$B$177=$O$162</formula>
    </cfRule>
  </conditionalFormatting>
  <conditionalFormatting sqref="O11:Q175">
    <cfRule type="expression" dxfId="3" priority="2" stopIfTrue="1">
      <formula>$O$5="no"</formula>
    </cfRule>
  </conditionalFormatting>
  <conditionalFormatting sqref="Q163:Q174">
    <cfRule type="expression" dxfId="2" priority="53">
      <formula>$B$177=$Q$162</formula>
    </cfRule>
    <cfRule type="expression" dxfId="1" priority="54">
      <formula>$O$6="no"</formula>
    </cfRule>
  </conditionalFormatting>
  <conditionalFormatting sqref="Q175">
    <cfRule type="expression" dxfId="0" priority="4">
      <formula>$B$177=$Q$162</formula>
    </cfRule>
  </conditionalFormatting>
  <dataValidations count="3">
    <dataValidation type="list" allowBlank="1" showInputMessage="1" showErrorMessage="1" sqref="H86:H93 H97:H98 H73:H77 H68:H69 H57:H64 H28:H42 H15:H24 H46:H53 H179:H223 H234:H1048576 H81:H82 H102:H103 H143:H158 H160:H174 H106:H141" xr:uid="{3981A234-5B8D-3249-B5C2-ABA5CE58E64D}">
      <formula1>"W,M,Q,A"</formula1>
    </dataValidation>
    <dataValidation type="list" allowBlank="1" showInputMessage="1" showErrorMessage="1" sqref="B177:D177" xr:uid="{3A0A85B5-C1CD-524A-ADD8-3EB7F78B6CFC}">
      <formula1>$T$165:$T$168</formula1>
    </dataValidation>
    <dataValidation type="list" allowBlank="1" showInputMessage="1" showErrorMessage="1" sqref="O5:O7" xr:uid="{BD1ECAC1-C91E-5F46-8731-AADD66EE56F9}">
      <formula1>"Yes, No"</formula1>
    </dataValidation>
  </dataValidations>
  <hyperlinks>
    <hyperlink ref="B231" r:id="rId1" xr:uid="{62FCAB87-7818-B341-AA16-E88FAF1DC8DB}"/>
    <hyperlink ref="B233" r:id="rId2" xr:uid="{83DE10B6-D0E9-F54F-BC16-5149D7B334A9}"/>
  </hyperlinks>
  <pageMargins left="0.47244094488188981" right="0.23622047244094491" top="0.62992125984251968" bottom="0.27559055118110237" header="0.11811023622047245" footer="7.874015748031496E-2"/>
  <pageSetup paperSize="9" scale="50" fitToHeight="4" orientation="portrait" r:id="rId3"/>
  <headerFooter scaleWithDoc="0">
    <oddHeader>&amp;L&amp;G</oddHeader>
    <oddFooter>&amp;C&amp;"Montserrat Thin Regular,Regular"&amp;K6C6C6CPage &amp;P of &amp;N</oddFooter>
  </headerFooter>
  <rowBreaks count="3" manualBreakCount="3">
    <brk id="54" min="1" max="16" man="1"/>
    <brk id="105" min="1" max="16" man="1"/>
    <brk id="159" min="1" max="16" man="1"/>
  </rowBreaks>
  <ignoredErrors>
    <ignoredError sqref="M171:M174 M163:M169" evalError="1"/>
  </ignoredErrors>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FEF8E59E483419C175921C677073D" ma:contentTypeVersion="15" ma:contentTypeDescription="Create a new document." ma:contentTypeScope="" ma:versionID="55669440777d16ffc628cf44e8176149">
  <xsd:schema xmlns:xsd="http://www.w3.org/2001/XMLSchema" xmlns:xs="http://www.w3.org/2001/XMLSchema" xmlns:p="http://schemas.microsoft.com/office/2006/metadata/properties" xmlns:ns2="18c27297-5214-4acb-9c92-f707f3bbcb07" xmlns:ns3="7fdbd20f-868c-4ce1-8e69-6af244d6c72b" targetNamespace="http://schemas.microsoft.com/office/2006/metadata/properties" ma:root="true" ma:fieldsID="d89291ea84918a7ef5ca0cc230a6b880" ns2:_="" ns3:_="">
    <xsd:import namespace="18c27297-5214-4acb-9c92-f707f3bbcb07"/>
    <xsd:import namespace="7fdbd20f-868c-4ce1-8e69-6af244d6c7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27297-5214-4acb-9c92-f707f3bbcb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69e2efb-263f-43a1-ba4f-3b8e956d90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dbd20f-868c-4ce1-8e69-6af244d6c7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d3499c4-5d2c-4900-a710-244f2fedc44b}" ma:internalName="TaxCatchAll" ma:showField="CatchAllData" ma:web="7fdbd20f-868c-4ce1-8e69-6af244d6c7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dbd20f-868c-4ce1-8e69-6af244d6c72b" xsi:nil="true"/>
    <lcf76f155ced4ddcb4097134ff3c332f xmlns="18c27297-5214-4acb-9c92-f707f3bbcb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CB015D-DEDA-4676-B379-1DE3A059A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27297-5214-4acb-9c92-f707f3bbcb07"/>
    <ds:schemaRef ds:uri="7fdbd20f-868c-4ce1-8e69-6af244d6c7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58D793-C876-4B96-92CB-1B09D339018A}">
  <ds:schemaRefs>
    <ds:schemaRef ds:uri="http://schemas.microsoft.com/sharepoint/v3/contenttype/forms"/>
  </ds:schemaRefs>
</ds:datastoreItem>
</file>

<file path=customXml/itemProps3.xml><?xml version="1.0" encoding="utf-8"?>
<ds:datastoreItem xmlns:ds="http://schemas.openxmlformats.org/officeDocument/2006/customXml" ds:itemID="{E8B7FD9E-0BA6-41CC-BA68-F1D68437210B}">
  <ds:schemaRefs>
    <ds:schemaRef ds:uri="http://purl.org/dc/dcmitype/"/>
    <ds:schemaRef ds:uri="http://www.w3.org/XML/1998/namespace"/>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7fdbd20f-868c-4ce1-8e69-6af244d6c72b"/>
    <ds:schemaRef ds:uri="18c27297-5214-4acb-9c92-f707f3bbcb07"/>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Spending Review</vt:lpstr>
      <vt:lpstr>'Spending Review'!Print_Area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Spending Review</dc:title>
  <dc:subject/>
  <dc:creator>Nick Evans</dc:creator>
  <cp:keywords/>
  <dc:description/>
  <cp:lastModifiedBy>Nick Evans</cp:lastModifiedBy>
  <cp:revision/>
  <cp:lastPrinted>2024-10-06T10:42:14Z</cp:lastPrinted>
  <dcterms:created xsi:type="dcterms:W3CDTF">2014-07-15T13:25:06Z</dcterms:created>
  <dcterms:modified xsi:type="dcterms:W3CDTF">2024-10-06T12:45:34Z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0x010100925FEF8E59E483419C175921C677073D</vt:lpwstr>
  </property>
  <property fmtid="{D5CDD505-2E9C-101B-9397-08002B2CF9AE}" pid="3" name="MediaServiceImageTags">
    <vt:lpwstr/>
  </property>
</Properties>
</file>